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avid\Documents\DC Tech Clients\Scott Miller\"/>
    </mc:Choice>
  </mc:AlternateContent>
  <xr:revisionPtr revIDLastSave="0" documentId="13_ncr:1_{D80A20CC-08BB-4B01-9DBC-E2C9091F1573}" xr6:coauthVersionLast="47" xr6:coauthVersionMax="47" xr10:uidLastSave="{00000000-0000-0000-0000-000000000000}"/>
  <bookViews>
    <workbookView xWindow="-108" yWindow="-108" windowWidth="23256" windowHeight="12720" activeTab="1" xr2:uid="{06042803-5F61-4388-A6A7-67D41A001002}"/>
  </bookViews>
  <sheets>
    <sheet name="Accounts" sheetId="46" r:id="rId1"/>
    <sheet name="PL" sheetId="44" r:id="rId2"/>
  </sheets>
  <definedNames>
    <definedName name="_xlnm._FilterDatabase" localSheetId="1" hidden="1">PL!$B$8:$C$185</definedName>
    <definedName name="GET.CHARTPLUS" comment="Returns the Chart of Accounts, plus additional columns for Account Class and ClassID; includes an optional parameter to return Profit and Loss accounts only (use 1 or TRUE)">_xlfn.LAMBDA(_xlpm.ScottsOrgId,_xlop.IncludeArchived,_xlop.ProfitLossOnly,_xlfn.LET(_xlpm.ChartArray,_xldudf_SCOTT_CHART(_xlpm.ScottsOrgId,_xlpm.IncludeArchived),_xlpm.TypeId,INDEX(_xlpm.ChartArray,0,3),_xlpm.ClassId,CHOOSE(MATCH(_xlpm.TypeId,{"BANK","CURRENT","FIXED","INVENTORY","NONCURRENT","PREPAYMENT","CURRLIAB","LIABILITY","PAYGLIABILITY","SUPERANNUATIONLIABILITY","TERMLIAB","EQUITY","OTHERINCOME","REVENUE","SALES","DEPRECIATN","DIRECTCOSTS","EXPENSE","OVERHEADS","SUPERANNUATIONEXPENSE","WAGESEXPENSE"},0),1,1,1,1,1,1,2,2,2,2,2,3,4,4,4,5,5,5,5,5,5),_xlpm.Class,CHOOSE(_xlpm.ClassId,"ASSET","LIABILITY","EQUITY","REVENUE","EXPENSE"),_xlpm.StackArray,_xlfn.HSTACK(_xlpm.ChartArray,_xlpm.ClassId,_xlpm.Class),IF(OR(_xlpm.ProfitLossOnly=1,_xlpm.ProfitLossOnly=TRUE),_xlfn._xlws.FILTER(_xlpm.StackArray,_xlpm.ClassId&gt;3),_xlpm.StackArray)))</definedName>
    <definedName name="_xlnm.Print_Area" localSheetId="1">PL!$B$1:$C$50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5" i="44" l="1" a="1"/>
  <c r="C45" i="44" s="1"/>
  <c r="C44" i="44" a="1"/>
  <c r="C44" i="44" s="1"/>
  <c r="C43" i="44"/>
  <c r="C43" i="44" a="1"/>
  <c r="C42" i="44" a="1"/>
  <c r="C42" i="44" s="1"/>
  <c r="C41" i="44" a="1"/>
  <c r="C41" i="44" s="1"/>
  <c r="C40" i="44" a="1"/>
  <c r="C40" i="44" s="1"/>
  <c r="C39" i="44" a="1"/>
  <c r="C39" i="44" s="1"/>
  <c r="C38" i="44" a="1"/>
  <c r="C38" i="44" s="1"/>
  <c r="C37" i="44" a="1"/>
  <c r="C37" i="44" s="1"/>
  <c r="C36" i="44" a="1"/>
  <c r="C36" i="44" s="1"/>
  <c r="C35" i="44" a="1"/>
  <c r="C35" i="44" s="1"/>
  <c r="C34" i="44" a="1"/>
  <c r="C34" i="44" s="1"/>
  <c r="C33" i="44" a="1"/>
  <c r="C33" i="44" s="1"/>
  <c r="C32" i="44" a="1"/>
  <c r="C32" i="44" s="1"/>
  <c r="C31" i="44" a="1"/>
  <c r="C31" i="44" s="1"/>
  <c r="C27" i="44" a="1"/>
  <c r="C27" i="44" s="1"/>
  <c r="C26" i="44" a="1"/>
  <c r="C26" i="44" s="1"/>
  <c r="C25" i="44" a="1"/>
  <c r="C25" i="44" s="1"/>
  <c r="C24" i="44" a="1"/>
  <c r="C24" i="44" s="1"/>
  <c r="C23" i="44" a="1"/>
  <c r="C23" i="44" s="1"/>
  <c r="C16" i="44" a="1"/>
  <c r="C16" i="44" s="1"/>
  <c r="C15" i="44" a="1"/>
  <c r="C15" i="44" s="1"/>
  <c r="C11" i="44" a="1"/>
  <c r="C11" i="44" s="1"/>
  <c r="C10" i="44" a="1"/>
  <c r="C10" i="44" s="1"/>
  <c r="C9" i="44" a="1"/>
  <c r="C9" i="44" s="1"/>
  <c r="C8" i="44" a="1"/>
  <c r="C8" i="44" s="1"/>
  <c r="C54" i="44" l="1" a="1"/>
  <c r="C54" i="44" s="1"/>
  <c r="C55" i="44" a="1"/>
  <c r="C55" i="44" s="1"/>
  <c r="B4" i="44"/>
  <c r="C46" i="44" l="1"/>
  <c r="C28" i="44"/>
  <c r="C17" i="44"/>
  <c r="C12" i="44"/>
  <c r="C48" i="44" l="1"/>
  <c r="C19" i="44"/>
  <c r="C50" i="44" l="1"/>
  <c r="C52" i="44" s="1" a="1"/>
  <c r="C52" i="44" s="1"/>
  <c r="B52" i="44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<sst xmlns="http://schemas.openxmlformats.org/spreadsheetml/2006/main" count="761" uniqueCount="274">
  <si>
    <t>Type</t>
  </si>
  <si>
    <t>Code</t>
  </si>
  <si>
    <t>Name</t>
  </si>
  <si>
    <t>Class</t>
  </si>
  <si>
    <t>Group</t>
  </si>
  <si>
    <t>Food</t>
  </si>
  <si>
    <t>Beverages</t>
  </si>
  <si>
    <t>Pies</t>
  </si>
  <si>
    <t>Retail</t>
  </si>
  <si>
    <t>Other Revenue</t>
  </si>
  <si>
    <t>Other Income</t>
  </si>
  <si>
    <t>Direct Costs</t>
  </si>
  <si>
    <t>Other</t>
  </si>
  <si>
    <t>Operating Expenses</t>
  </si>
  <si>
    <t>Advertising and Promotions</t>
  </si>
  <si>
    <t>Bank Charges</t>
  </si>
  <si>
    <t>Business Fees and Licenses</t>
  </si>
  <si>
    <t>Depreciation Expense</t>
  </si>
  <si>
    <t>62400</t>
  </si>
  <si>
    <t>Insurance Expense</t>
  </si>
  <si>
    <t>63300</t>
  </si>
  <si>
    <t>Interest Expense</t>
  </si>
  <si>
    <t>63400</t>
  </si>
  <si>
    <t>Office Expense</t>
  </si>
  <si>
    <t>Other Expenses</t>
  </si>
  <si>
    <t>Professional Development</t>
  </si>
  <si>
    <t>Professional Fees</t>
  </si>
  <si>
    <t>Rent Expense</t>
  </si>
  <si>
    <t>Repairs and Maintenance</t>
  </si>
  <si>
    <t>Salaries, Wages and Benefits</t>
  </si>
  <si>
    <t>Travel and Automotive</t>
  </si>
  <si>
    <t>Utilities</t>
  </si>
  <si>
    <t>Section</t>
  </si>
  <si>
    <t>REVENUE</t>
  </si>
  <si>
    <t>EXPENSES</t>
  </si>
  <si>
    <t>Sales Revenue</t>
  </si>
  <si>
    <t>Total Sales Revenue</t>
  </si>
  <si>
    <t>Total Other Revenue</t>
  </si>
  <si>
    <t>TOTAL REVENUE</t>
  </si>
  <si>
    <t>Profit and Loss (Condensed)</t>
  </si>
  <si>
    <t>Total Direct Costs</t>
  </si>
  <si>
    <t>Total Operating Expenses</t>
  </si>
  <si>
    <t>TOTAL EXPENSES</t>
  </si>
  <si>
    <t>NET PROFIT (LOSS)</t>
  </si>
  <si>
    <t>811</t>
  </si>
  <si>
    <t>Bank Revaluations</t>
  </si>
  <si>
    <t>815</t>
  </si>
  <si>
    <t>Unrealized Currency Gains</t>
  </si>
  <si>
    <t>SCOTT.GL</t>
  </si>
  <si>
    <t>200</t>
  </si>
  <si>
    <t>Sales - Food</t>
  </si>
  <si>
    <t>201</t>
  </si>
  <si>
    <t>Sales - Beverage / Liquor</t>
  </si>
  <si>
    <t>202</t>
  </si>
  <si>
    <t>Sales - Tshirts</t>
  </si>
  <si>
    <t>SALES</t>
  </si>
  <si>
    <t>222</t>
  </si>
  <si>
    <t>Sales - Ice cream</t>
  </si>
  <si>
    <t>223</t>
  </si>
  <si>
    <t>Sales - Yogurt</t>
  </si>
  <si>
    <t>240</t>
  </si>
  <si>
    <t>Test Revenue account for James</t>
  </si>
  <si>
    <t>4000</t>
  </si>
  <si>
    <t>Pie Sales</t>
  </si>
  <si>
    <t>4001</t>
  </si>
  <si>
    <t>Cake Sales</t>
  </si>
  <si>
    <t>4003</t>
  </si>
  <si>
    <t>Miscellaneous Sales</t>
  </si>
  <si>
    <t>4020</t>
  </si>
  <si>
    <t>Revenue:The Website Project (TWP):E-Commerce Development</t>
  </si>
  <si>
    <t>4025</t>
  </si>
  <si>
    <t>Revenue:Speciality Projects</t>
  </si>
  <si>
    <t>4027</t>
  </si>
  <si>
    <t>Revenue:Sitelogy Revenue:MRD - Mobile Responsive Design</t>
  </si>
  <si>
    <t>4048</t>
  </si>
  <si>
    <t>Revenue:Sitelogy Revenue</t>
  </si>
  <si>
    <t>4100</t>
  </si>
  <si>
    <t>Beverage / Liquor Sales</t>
  </si>
  <si>
    <t>4222</t>
  </si>
  <si>
    <t>Sales / Revenue</t>
  </si>
  <si>
    <t>4301</t>
  </si>
  <si>
    <t>Chicken Pie Sales</t>
  </si>
  <si>
    <t>4302</t>
  </si>
  <si>
    <t>Lamb Pie Sales</t>
  </si>
  <si>
    <t>4303</t>
  </si>
  <si>
    <t>Vegetarian Pie Sales</t>
  </si>
  <si>
    <t>4304</t>
  </si>
  <si>
    <t>Crockery Sales</t>
  </si>
  <si>
    <t>4305</t>
  </si>
  <si>
    <t>Other Sales</t>
  </si>
  <si>
    <t>7202</t>
  </si>
  <si>
    <t>47900</t>
  </si>
  <si>
    <t>Revenue</t>
  </si>
  <si>
    <t>49900</t>
  </si>
  <si>
    <t>Uncategorized Income (49900)</t>
  </si>
  <si>
    <t>QB-UnInc</t>
  </si>
  <si>
    <t>Uncategorized Income (QB-UnInc)</t>
  </si>
  <si>
    <t>224</t>
  </si>
  <si>
    <t>Direct Costs - Ice cream</t>
  </si>
  <si>
    <t>DIRECTCOSTS</t>
  </si>
  <si>
    <t>EXPENSE</t>
  </si>
  <si>
    <t>225</t>
  </si>
  <si>
    <t>Direct Cost - Yogurt</t>
  </si>
  <si>
    <t>300</t>
  </si>
  <si>
    <t>Purchases</t>
  </si>
  <si>
    <t>325</t>
  </si>
  <si>
    <t>COS - Ice cream</t>
  </si>
  <si>
    <t>326</t>
  </si>
  <si>
    <t>COS - Yogurt</t>
  </si>
  <si>
    <t>630</t>
  </si>
  <si>
    <t>Contractrual</t>
  </si>
  <si>
    <t>820</t>
  </si>
  <si>
    <t>Realized Currency Gains</t>
  </si>
  <si>
    <t>5000</t>
  </si>
  <si>
    <t>Pie COGS</t>
  </si>
  <si>
    <t>5001</t>
  </si>
  <si>
    <t>Cake COGS</t>
  </si>
  <si>
    <t>5003</t>
  </si>
  <si>
    <t>Miscellaneous COGS</t>
  </si>
  <si>
    <t>5222</t>
  </si>
  <si>
    <t>Cost of Sales</t>
  </si>
  <si>
    <t>5301</t>
  </si>
  <si>
    <t>Chicken Pie Cost of Sales</t>
  </si>
  <si>
    <t>5302</t>
  </si>
  <si>
    <t>Lamb Pie Cost of Sales</t>
  </si>
  <si>
    <t>5303</t>
  </si>
  <si>
    <t>Vegetarian Pie Cost of Sales</t>
  </si>
  <si>
    <t>5304</t>
  </si>
  <si>
    <t>Crockery Cost of Sales</t>
  </si>
  <si>
    <t>5305</t>
  </si>
  <si>
    <t>Other Cost of Sales</t>
  </si>
  <si>
    <t>5552</t>
  </si>
  <si>
    <t>Cost of Goods Sold:COGS - Sitelogy:COGS - MRD Hosting Expense</t>
  </si>
  <si>
    <t>5555</t>
  </si>
  <si>
    <t>Tracking Code test account</t>
  </si>
  <si>
    <t>5556</t>
  </si>
  <si>
    <t>Office Tracking Test</t>
  </si>
  <si>
    <t>5559</t>
  </si>
  <si>
    <t>Cost of Goods Sold:COGS - Commissions:COGS - Project Launch</t>
  </si>
  <si>
    <t>5788</t>
  </si>
  <si>
    <t>Cost of Goods Sold:COGS - Merchant Account fees</t>
  </si>
  <si>
    <t>5822</t>
  </si>
  <si>
    <t>Cost of Goods Sold:COGS - TWP</t>
  </si>
  <si>
    <t>5823</t>
  </si>
  <si>
    <t>Cost of Goods Sold:COGS - Sitelogy:COGS - Website Hosting</t>
  </si>
  <si>
    <t>5828</t>
  </si>
  <si>
    <t>Cost of Goods Sold:COGS - TWP:COGS - Website Development</t>
  </si>
  <si>
    <t>5968</t>
  </si>
  <si>
    <t>Cost of Goods Sold:COGS - Sitelogy:COGS - Website Development</t>
  </si>
  <si>
    <t>5983</t>
  </si>
  <si>
    <t>Cost of Goods Sold:COGS - Commissions</t>
  </si>
  <si>
    <t>5988</t>
  </si>
  <si>
    <t>Cost of Goods Sold:COGS - Speciality Projects</t>
  </si>
  <si>
    <t>6001</t>
  </si>
  <si>
    <t>Fundraising - consultants</t>
  </si>
  <si>
    <t>6050</t>
  </si>
  <si>
    <t>Food Costs</t>
  </si>
  <si>
    <t>6052</t>
  </si>
  <si>
    <t>Beverage / Liquor Costs</t>
  </si>
  <si>
    <t>6054</t>
  </si>
  <si>
    <t>Supplies</t>
  </si>
  <si>
    <t>6056</t>
  </si>
  <si>
    <t>Occupancy</t>
  </si>
  <si>
    <t>6058</t>
  </si>
  <si>
    <t>Labor</t>
  </si>
  <si>
    <t>6060</t>
  </si>
  <si>
    <t>Tax</t>
  </si>
  <si>
    <t>6099</t>
  </si>
  <si>
    <t>Void</t>
  </si>
  <si>
    <t>6189</t>
  </si>
  <si>
    <t>Advertising and Promotion:Printing Expense</t>
  </si>
  <si>
    <t>6268</t>
  </si>
  <si>
    <t>Dues &amp; Subscriptions</t>
  </si>
  <si>
    <t>6269</t>
  </si>
  <si>
    <t>6302</t>
  </si>
  <si>
    <t>PAF - Travel &amp; Subsistence- Staff</t>
  </si>
  <si>
    <t>6308</t>
  </si>
  <si>
    <t>Travel Expense:Meals &amp; Entertainment</t>
  </si>
  <si>
    <t>6480</t>
  </si>
  <si>
    <t>Professional Fees:Accounting Services</t>
  </si>
  <si>
    <t>6481</t>
  </si>
  <si>
    <t>Professional Fees:Legal Expense</t>
  </si>
  <si>
    <t>6482</t>
  </si>
  <si>
    <t>Bank Service Charges:Return Check Fees</t>
  </si>
  <si>
    <t>6483</t>
  </si>
  <si>
    <t>Membership Dues</t>
  </si>
  <si>
    <t>6484</t>
  </si>
  <si>
    <t>Staff Wages</t>
  </si>
  <si>
    <t>6485</t>
  </si>
  <si>
    <t>Tax:State Tax</t>
  </si>
  <si>
    <t>6486</t>
  </si>
  <si>
    <t>Professional Fees:Professional Fees - Other</t>
  </si>
  <si>
    <t>6487</t>
  </si>
  <si>
    <t>Seminars</t>
  </si>
  <si>
    <t>6529</t>
  </si>
  <si>
    <t>Automobile Expense:Parking</t>
  </si>
  <si>
    <t>6720</t>
  </si>
  <si>
    <t>Cleaning</t>
  </si>
  <si>
    <t>6721</t>
  </si>
  <si>
    <t>Casual Labor</t>
  </si>
  <si>
    <t>6722</t>
  </si>
  <si>
    <t>Bank Service Charges:Electronic Transfer Fees</t>
  </si>
  <si>
    <t>6723</t>
  </si>
  <si>
    <t>Automobile Expense:Mileage</t>
  </si>
  <si>
    <t>6724</t>
  </si>
  <si>
    <t>Health Insurance:Officer's Health Ins - Ryan</t>
  </si>
  <si>
    <t>6725</t>
  </si>
  <si>
    <t>Health Insurance</t>
  </si>
  <si>
    <t>6726</t>
  </si>
  <si>
    <t>Computer and Internet Expenses:Project Management Software</t>
  </si>
  <si>
    <t>6727</t>
  </si>
  <si>
    <t>Computer and Internet Expenses:On-Line Store</t>
  </si>
  <si>
    <t>6728</t>
  </si>
  <si>
    <t>Payroll Processing Fees</t>
  </si>
  <si>
    <t>6729</t>
  </si>
  <si>
    <t>Officer Wages</t>
  </si>
  <si>
    <t>6789</t>
  </si>
  <si>
    <t>Test Expense</t>
  </si>
  <si>
    <t>6950</t>
  </si>
  <si>
    <t>Business License</t>
  </si>
  <si>
    <t>6951</t>
  </si>
  <si>
    <t>Misc.</t>
  </si>
  <si>
    <t>7301</t>
  </si>
  <si>
    <t>Salaries</t>
  </si>
  <si>
    <t>OVERHEADS</t>
  </si>
  <si>
    <t>7302</t>
  </si>
  <si>
    <t>Wages</t>
  </si>
  <si>
    <t>7303</t>
  </si>
  <si>
    <t>Marketing</t>
  </si>
  <si>
    <t>7304</t>
  </si>
  <si>
    <t>Hotel Costs</t>
  </si>
  <si>
    <t>7305</t>
  </si>
  <si>
    <t>Meeting Costs</t>
  </si>
  <si>
    <t>7306</t>
  </si>
  <si>
    <t>Subsistence</t>
  </si>
  <si>
    <t>7307</t>
  </si>
  <si>
    <t>Market Stall Rent</t>
  </si>
  <si>
    <t>7308</t>
  </si>
  <si>
    <t>Legal Fees</t>
  </si>
  <si>
    <t>7309</t>
  </si>
  <si>
    <t>50000</t>
  </si>
  <si>
    <t>*Cost of Goods Sold (I)</t>
  </si>
  <si>
    <t>60000</t>
  </si>
  <si>
    <t>Advertising and Promotion</t>
  </si>
  <si>
    <t>60200</t>
  </si>
  <si>
    <t>Automobile Expense</t>
  </si>
  <si>
    <t>60400</t>
  </si>
  <si>
    <t>Bank Service Charges</t>
  </si>
  <si>
    <t>61700</t>
  </si>
  <si>
    <t>Computer and Internet Expenses</t>
  </si>
  <si>
    <t>64300</t>
  </si>
  <si>
    <t>Meals and Entertainment</t>
  </si>
  <si>
    <t>64900</t>
  </si>
  <si>
    <t>Office Supplies</t>
  </si>
  <si>
    <t>66000</t>
  </si>
  <si>
    <t>Payroll Expenses</t>
  </si>
  <si>
    <t>66700</t>
  </si>
  <si>
    <t>67100</t>
  </si>
  <si>
    <t>67200</t>
  </si>
  <si>
    <t>68100</t>
  </si>
  <si>
    <t>Telephone Expense</t>
  </si>
  <si>
    <t>68400</t>
  </si>
  <si>
    <t>Travel Expense</t>
  </si>
  <si>
    <t>68600</t>
  </si>
  <si>
    <t>69800</t>
  </si>
  <si>
    <t>Uncategorized Expenses</t>
  </si>
  <si>
    <t>80000</t>
  </si>
  <si>
    <t>How do I expense this? (I)</t>
  </si>
  <si>
    <t>COGs</t>
  </si>
  <si>
    <t>Cost of Goods</t>
  </si>
  <si>
    <t>QB-UnExp</t>
  </si>
  <si>
    <t>Uncategorized Expense</t>
  </si>
  <si>
    <t>Account Groupings</t>
  </si>
  <si>
    <t>For Profit and Loss (Condensed)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</si>
</sst>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 Light"/>
      <family val="2"/>
      <scheme val="major"/>
    </font>
    <font>
      <b/>
      <sz val="11"/>
      <color rgb="FF00B05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EB5E4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4">
    <xf numFmtId="0" fontId="0" fillId="0" borderId="0"/>
    <xf numFmtId="0" fontId="1" fillId="0" borderId="0">
      <alignment vertical="center"/>
    </xf>
    <xf numFmtId="0" fontId="2" fillId="0" borderId="0"/>
    <xf numFmtId="43" fontId="7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/>
    <xf numFmtId="43" fontId="0" fillId="0" borderId="0" xfId="0" applyNumberFormat="1"/>
    <xf numFmtId="0" fontId="5" fillId="0" borderId="0" xfId="0" applyFont="1"/>
    <xf numFmtId="0" fontId="4" fillId="0" borderId="0" xfId="0" applyFont="1" applyAlignment="1">
      <alignment horizontal="left" indent="1"/>
    </xf>
    <xf numFmtId="0" fontId="4" fillId="0" borderId="0" xfId="0" applyFont="1" applyAlignment="1">
      <alignment horizontal="left" indent="2"/>
    </xf>
    <xf numFmtId="0" fontId="0" fillId="0" borderId="0" xfId="0" applyAlignment="1">
      <alignment horizontal="left" indent="3"/>
    </xf>
    <xf numFmtId="43" fontId="4" fillId="0" borderId="1" xfId="0" applyNumberFormat="1" applyFont="1" applyBorder="1"/>
    <xf numFmtId="43" fontId="4" fillId="0" borderId="2" xfId="0" applyNumberFormat="1" applyFont="1" applyBorder="1"/>
    <xf numFmtId="43" fontId="4" fillId="0" borderId="3" xfId="0" applyNumberFormat="1" applyFont="1" applyBorder="1"/>
    <xf numFmtId="0" fontId="6" fillId="0" borderId="0" xfId="0" applyFont="1"/>
    <xf numFmtId="43" fontId="6" fillId="0" borderId="0" xfId="0" applyNumberFormat="1" applyFont="1"/>
    <xf numFmtId="0" fontId="8" fillId="0" borderId="0" xfId="0" applyFont="1" applyAlignment="1">
      <alignment horizontal="left"/>
    </xf>
    <xf numFmtId="14" fontId="9" fillId="0" borderId="0" xfId="0" applyNumberFormat="1" applyFont="1" applyAlignment="1">
      <alignment horizontal="left"/>
    </xf>
    <xf numFmtId="43" fontId="0" fillId="0" borderId="0" xfId="3" applyFont="1"/>
    <xf numFmtId="0" fontId="10" fillId="0" borderId="0" xfId="0" applyFont="1"/>
  </cellXfs>
  <cellStyles count="4">
    <cellStyle name="Comma" xfId="3" builtinId="3"/>
    <cellStyle name="Normal" xfId="0" builtinId="0"/>
    <cellStyle name="Normal 2" xfId="1" xr:uid="{15C028B2-5D9C-4111-BB6D-C427433D9811}"/>
    <cellStyle name="Normal 3" xfId="2" xr:uid="{06C2C3FD-B433-4AA2-9CB4-EC37F9A2949E}"/>
  </cellStyles>
  <dxfs count="1">
    <dxf>
      <font>
        <b/>
        <i val="0"/>
        <color rgb="FFFF0000"/>
      </font>
    </dxf>
  </dxfs>
  <tableStyles count="0" defaultTableStyle="TableStyleMedium2" defaultPivotStyle="PivotStyleLight16"/>
  <colors>
    <mruColors>
      <color rgb="FFEB5E42"/>
      <color rgb="FFCCFFFF"/>
      <color rgb="FFCCFFCC"/>
      <color rgb="FFCCFF99"/>
      <color rgb="FFCCCCFF"/>
      <color rgb="FFC0C0C0"/>
      <color rgb="FFFF9999"/>
      <color rgb="FF0563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2301492</xdr:colOff>
      <xdr:row>1</xdr:row>
      <xdr:rowOff>160050</xdr:rowOff>
    </xdr:to>
    <xdr:pic>
      <xdr:nvPicPr>
        <xdr:cNvPr id="3" name="imgLog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1092" cy="3429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320292</xdr:colOff>
      <xdr:row>1</xdr:row>
      <xdr:rowOff>160050</xdr:rowOff>
    </xdr:to>
    <xdr:pic>
      <xdr:nvPicPr>
        <xdr:cNvPr id="3" name="imgLog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1092" cy="34293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103A1A2-F37F-4CB0-A315-2C42072B9390}" name="tblAccounts" displayName="tblAccounts" ref="A6:F124" totalsRowShown="0">
  <autoFilter ref="A6:F124" xr:uid="{C103A1A2-F37F-4CB0-A315-2C42072B9390}"/>
  <tableColumns count="6">
    <tableColumn id="1" xr3:uid="{462E1618-1D67-42E2-AB35-1CE9C7F4C1DA}" name="Code"/>
    <tableColumn id="2" xr3:uid="{07411D2E-F2C4-476C-B4E2-5EC0F3DC3148}" name="Name"/>
    <tableColumn id="3" xr3:uid="{8EAC689E-79A5-461C-9B5C-FF721ABBFA12}" name="Type"/>
    <tableColumn id="4" xr3:uid="{0FAD5F57-E795-4AB7-8058-8DBCD1E2290A}" name="Class"/>
    <tableColumn id="5" xr3:uid="{0BBF8753-6397-49C5-9143-FA926B869C81}" name="Section"/>
    <tableColumn id="6" xr3:uid="{4AD2AA59-FC0B-4916-A26E-47BC6DAF2F33}" name="Group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5">
    <wetp:webextensionref xmlns:r="http://schemas.openxmlformats.org/officeDocument/2006/relationships" r:id="rId1"/>
  </wetp:taskpane>
  <wetp:taskpane dockstate="right" visibility="0" width="0" row="0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9c1740b5-37d0-451a-9ccf-64e7e8414fac}">
  <we:reference id="WA200000095" version="1.1.1.0" store="en-001" storeType="OMEX"/>
  <we:alternateReferences/>
  <we:properties>
    <we:property name="Office.AutoShowTaskpaneWithDocument" value="true"/>
    <we:property name="scott.qorgList" value="&quot;[]&quot;"/>
    <we:property name="scott.user_id" value="&quot;f8f78092-f095-4793-9c1d-69930b4e4ec5&quot;"/>
    <we:property name="scott.xorgList" value="&quot;[]&quot;"/>
    <we:property name="scott.xuser_id" value="&quot;0b177b6e-cd3c-4614-a3b9-9a05da9fad5c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_xldudf_SCOTT_DESC</we:customFunctionIds>
        <we:customFunctionIds>_xldudf_SCOTT_GL</we:customFunctionIds>
        <we:customFunctionIds>_xldudf_SCOTT_NGL</we:customFunctionIds>
        <we:customFunctionIds>_xldudf_SCOTT_COMRANGE</we:customFunctionIds>
        <we:customFunctionIds>_xldudf_SCOTT_CHART</we:customFunctionIds>
        <we:customFunctionIds>_xldudf_SCOTT_GLMULTI</we:customFunctionIds>
        <we:customFunctionIds>_xldudf_SCOTT_ACCTNAME</we:customFunctionIds>
        <we:customFunctionIds>_xldudf_SCOTT_SUMTRANSACTIONS</we:customFunctionIds>
        <we:customFunctionIds>_xldudf_SCOTT_RANGE</we:customFunctionIds>
        <we:customFunctionIds>_xldudf_SCOTT_TRACK</we:customFunctionIds>
        <we:customFunctionIds>_xldudf_SCOTT_TRACKR</we:customFunctionIds>
        <we:customFunctionIds>_xldudf_SCOTT_TRACKM</we:customFunctionIds>
        <we:customFunctionIds>_xldudf_SCOTT_XBUDGET</we:customFunctionIds>
        <we:customFunctionIds>_xldudf_SCOTT_XNI</we:customFunctionIds>
        <we:customFunctionIds>_xldudf_SCOTT_QCLASS</we:customFunctionIds>
        <we:customFunctionIds>_xldudf_SCOTT_QCLASSR</we:customFunctionIds>
        <we:customFunctionIds>_xldudf_SCOTT_QDEPT</we:customFunctionIds>
        <we:customFunctionIds>_xldudf_SCOTT_QDEPTR</we:customFunctionIds>
        <we:customFunctionIds>_xldudf_SCOTT_QCLASS_DEPT</we:customFunctionIds>
        <we:customFunctionIds>_xldudf_SCOTT_QCUSTOMER</we:customFunctionIds>
        <we:customFunctionIds>_xldudf_SCOTT_QBUDGET</we:customFunctionIds>
        <we:customFunctionIds>_xldudf_SCOTT_QBUDGETALL</we:customFunctionIds>
        <we:customFunctionIds>_xldudf_SCOTT_QVENDOR</we:customFunctionIds>
        <we:customFunctionIds>_xldudf_SCOTT_QALL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65EC3AFD-3904-4FFD-9A39-A5CDDD7E9A64}">
  <we:reference id="wa200000095" version="1.1.1.0" store="en-US" storeType="OMEX"/>
  <we:alternateReferences>
    <we:reference id="WA200000095" version="1.1.1.0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5171F-C237-4CE0-B9E6-0700C3D4BACA}">
  <sheetPr codeName="Sheet1">
    <tabColor theme="6" tint="-0.499984740745262"/>
  </sheetPr>
  <dimension ref="A3:F124"/>
  <sheetViews>
    <sheetView workbookViewId="0">
      <selection activeCell="A5" sqref="A5"/>
    </sheetView>
  </sheetViews>
  <sheetFormatPr defaultRowHeight="14.4" x14ac:dyDescent="0.3"/>
  <cols>
    <col min="2" max="2" width="55.33203125" bestFit="1" customWidth="1"/>
    <col min="3" max="3" width="12.21875" bestFit="1" customWidth="1"/>
    <col min="5" max="5" width="17" bestFit="1" customWidth="1"/>
    <col min="6" max="6" width="24.44140625" bestFit="1" customWidth="1"/>
  </cols>
  <sheetData>
    <row r="3" spans="1:6" ht="18" x14ac:dyDescent="0.35">
      <c r="A3" s="2" t="s">
        <v>272</v>
      </c>
    </row>
    <row r="4" spans="1:6" x14ac:dyDescent="0.3">
      <c r="A4" t="s">
        <v>273</v>
      </c>
    </row>
    <row r="6" spans="1:6" x14ac:dyDescent="0.3">
      <c r="A6" t="s">
        <v>1</v>
      </c>
      <c r="B6" t="s">
        <v>2</v>
      </c>
      <c r="C6" t="s">
        <v>0</v>
      </c>
      <c r="D6" t="s">
        <v>3</v>
      </c>
      <c r="E6" t="s">
        <v>32</v>
      </c>
      <c r="F6" t="s">
        <v>4</v>
      </c>
    </row>
    <row r="7" spans="1:6" x14ac:dyDescent="0.3">
      <c r="A7" t="s">
        <v>49</v>
      </c>
      <c r="B7" t="s">
        <v>50</v>
      </c>
      <c r="C7" t="s">
        <v>33</v>
      </c>
      <c r="D7" t="s">
        <v>33</v>
      </c>
      <c r="E7" t="s">
        <v>35</v>
      </c>
      <c r="F7" t="s">
        <v>5</v>
      </c>
    </row>
    <row r="8" spans="1:6" x14ac:dyDescent="0.3">
      <c r="A8" t="s">
        <v>51</v>
      </c>
      <c r="B8" t="s">
        <v>52</v>
      </c>
      <c r="C8" t="s">
        <v>33</v>
      </c>
      <c r="D8" t="s">
        <v>33</v>
      </c>
      <c r="E8" t="s">
        <v>35</v>
      </c>
      <c r="F8" t="s">
        <v>6</v>
      </c>
    </row>
    <row r="9" spans="1:6" x14ac:dyDescent="0.3">
      <c r="A9" t="s">
        <v>53</v>
      </c>
      <c r="B9" t="s">
        <v>54</v>
      </c>
      <c r="C9" t="s">
        <v>55</v>
      </c>
      <c r="D9" t="s">
        <v>33</v>
      </c>
      <c r="E9" t="s">
        <v>35</v>
      </c>
      <c r="F9" t="s">
        <v>8</v>
      </c>
    </row>
    <row r="10" spans="1:6" x14ac:dyDescent="0.3">
      <c r="A10" t="s">
        <v>56</v>
      </c>
      <c r="B10" t="s">
        <v>57</v>
      </c>
      <c r="C10" t="s">
        <v>33</v>
      </c>
      <c r="D10" t="s">
        <v>33</v>
      </c>
      <c r="E10" t="s">
        <v>35</v>
      </c>
      <c r="F10" t="s">
        <v>5</v>
      </c>
    </row>
    <row r="11" spans="1:6" x14ac:dyDescent="0.3">
      <c r="A11" t="s">
        <v>58</v>
      </c>
      <c r="B11" t="s">
        <v>59</v>
      </c>
      <c r="C11" t="s">
        <v>33</v>
      </c>
      <c r="D11" t="s">
        <v>33</v>
      </c>
      <c r="E11" t="s">
        <v>35</v>
      </c>
      <c r="F11" t="s">
        <v>5</v>
      </c>
    </row>
    <row r="12" spans="1:6" x14ac:dyDescent="0.3">
      <c r="A12" t="s">
        <v>60</v>
      </c>
      <c r="B12" t="s">
        <v>61</v>
      </c>
      <c r="C12" t="s">
        <v>33</v>
      </c>
      <c r="D12" t="s">
        <v>33</v>
      </c>
      <c r="E12" t="s">
        <v>9</v>
      </c>
      <c r="F12" t="s">
        <v>9</v>
      </c>
    </row>
    <row r="13" spans="1:6" x14ac:dyDescent="0.3">
      <c r="A13" t="s">
        <v>62</v>
      </c>
      <c r="B13" t="s">
        <v>63</v>
      </c>
      <c r="C13" t="s">
        <v>55</v>
      </c>
      <c r="D13" t="s">
        <v>33</v>
      </c>
      <c r="E13" t="s">
        <v>35</v>
      </c>
      <c r="F13" t="s">
        <v>7</v>
      </c>
    </row>
    <row r="14" spans="1:6" x14ac:dyDescent="0.3">
      <c r="A14" t="s">
        <v>64</v>
      </c>
      <c r="B14" t="s">
        <v>65</v>
      </c>
      <c r="C14" t="s">
        <v>33</v>
      </c>
      <c r="D14" t="s">
        <v>33</v>
      </c>
      <c r="E14" t="s">
        <v>35</v>
      </c>
      <c r="F14" t="s">
        <v>5</v>
      </c>
    </row>
    <row r="15" spans="1:6" x14ac:dyDescent="0.3">
      <c r="A15" t="s">
        <v>66</v>
      </c>
      <c r="B15" t="s">
        <v>67</v>
      </c>
      <c r="C15" t="s">
        <v>33</v>
      </c>
      <c r="D15" t="s">
        <v>33</v>
      </c>
      <c r="E15" t="s">
        <v>35</v>
      </c>
      <c r="F15" t="s">
        <v>6</v>
      </c>
    </row>
    <row r="16" spans="1:6" x14ac:dyDescent="0.3">
      <c r="A16" t="s">
        <v>68</v>
      </c>
      <c r="B16" t="s">
        <v>69</v>
      </c>
      <c r="C16" t="s">
        <v>33</v>
      </c>
      <c r="D16" t="s">
        <v>33</v>
      </c>
      <c r="E16" t="s">
        <v>9</v>
      </c>
      <c r="F16" t="s">
        <v>9</v>
      </c>
    </row>
    <row r="17" spans="1:6" x14ac:dyDescent="0.3">
      <c r="A17" t="s">
        <v>70</v>
      </c>
      <c r="B17" t="s">
        <v>71</v>
      </c>
      <c r="C17" t="s">
        <v>33</v>
      </c>
      <c r="D17" t="s">
        <v>33</v>
      </c>
      <c r="E17" t="s">
        <v>9</v>
      </c>
      <c r="F17" t="s">
        <v>9</v>
      </c>
    </row>
    <row r="18" spans="1:6" x14ac:dyDescent="0.3">
      <c r="A18" t="s">
        <v>72</v>
      </c>
      <c r="B18" t="s">
        <v>73</v>
      </c>
      <c r="C18" t="s">
        <v>33</v>
      </c>
      <c r="D18" t="s">
        <v>33</v>
      </c>
      <c r="E18" t="s">
        <v>9</v>
      </c>
      <c r="F18" t="s">
        <v>9</v>
      </c>
    </row>
    <row r="19" spans="1:6" x14ac:dyDescent="0.3">
      <c r="A19" t="s">
        <v>74</v>
      </c>
      <c r="B19" t="s">
        <v>75</v>
      </c>
      <c r="C19" t="s">
        <v>33</v>
      </c>
      <c r="D19" t="s">
        <v>33</v>
      </c>
      <c r="E19" t="s">
        <v>9</v>
      </c>
      <c r="F19" t="s">
        <v>9</v>
      </c>
    </row>
    <row r="20" spans="1:6" x14ac:dyDescent="0.3">
      <c r="A20" t="s">
        <v>76</v>
      </c>
      <c r="B20" t="s">
        <v>77</v>
      </c>
      <c r="C20" t="s">
        <v>55</v>
      </c>
      <c r="D20" t="s">
        <v>33</v>
      </c>
      <c r="E20" t="s">
        <v>35</v>
      </c>
      <c r="F20" t="s">
        <v>6</v>
      </c>
    </row>
    <row r="21" spans="1:6" x14ac:dyDescent="0.3">
      <c r="A21" t="s">
        <v>78</v>
      </c>
      <c r="B21" t="s">
        <v>79</v>
      </c>
      <c r="C21" t="s">
        <v>55</v>
      </c>
      <c r="D21" t="s">
        <v>33</v>
      </c>
      <c r="E21" t="s">
        <v>35</v>
      </c>
      <c r="F21" t="s">
        <v>8</v>
      </c>
    </row>
    <row r="22" spans="1:6" x14ac:dyDescent="0.3">
      <c r="A22" t="s">
        <v>80</v>
      </c>
      <c r="B22" t="s">
        <v>81</v>
      </c>
      <c r="C22" t="s">
        <v>55</v>
      </c>
      <c r="D22" t="s">
        <v>33</v>
      </c>
      <c r="E22" t="s">
        <v>35</v>
      </c>
      <c r="F22" t="s">
        <v>7</v>
      </c>
    </row>
    <row r="23" spans="1:6" x14ac:dyDescent="0.3">
      <c r="A23" t="s">
        <v>82</v>
      </c>
      <c r="B23" t="s">
        <v>83</v>
      </c>
      <c r="C23" t="s">
        <v>55</v>
      </c>
      <c r="D23" t="s">
        <v>33</v>
      </c>
      <c r="E23" t="s">
        <v>35</v>
      </c>
      <c r="F23" t="s">
        <v>7</v>
      </c>
    </row>
    <row r="24" spans="1:6" x14ac:dyDescent="0.3">
      <c r="A24" t="s">
        <v>84</v>
      </c>
      <c r="B24" t="s">
        <v>85</v>
      </c>
      <c r="C24" t="s">
        <v>55</v>
      </c>
      <c r="D24" t="s">
        <v>33</v>
      </c>
      <c r="E24" t="s">
        <v>35</v>
      </c>
      <c r="F24" t="s">
        <v>7</v>
      </c>
    </row>
    <row r="25" spans="1:6" x14ac:dyDescent="0.3">
      <c r="A25" t="s">
        <v>86</v>
      </c>
      <c r="B25" t="s">
        <v>87</v>
      </c>
      <c r="C25" t="s">
        <v>55</v>
      </c>
      <c r="D25" t="s">
        <v>33</v>
      </c>
      <c r="E25" t="s">
        <v>35</v>
      </c>
      <c r="F25" t="s">
        <v>8</v>
      </c>
    </row>
    <row r="26" spans="1:6" x14ac:dyDescent="0.3">
      <c r="A26" t="s">
        <v>88</v>
      </c>
      <c r="B26" t="s">
        <v>89</v>
      </c>
      <c r="C26" t="s">
        <v>55</v>
      </c>
      <c r="D26" t="s">
        <v>33</v>
      </c>
      <c r="E26" t="s">
        <v>35</v>
      </c>
      <c r="F26" t="s">
        <v>8</v>
      </c>
    </row>
    <row r="27" spans="1:6" x14ac:dyDescent="0.3">
      <c r="A27" t="s">
        <v>90</v>
      </c>
      <c r="B27" t="s">
        <v>10</v>
      </c>
      <c r="C27" t="s">
        <v>33</v>
      </c>
      <c r="D27" t="s">
        <v>33</v>
      </c>
      <c r="E27" t="s">
        <v>9</v>
      </c>
      <c r="F27" t="s">
        <v>10</v>
      </c>
    </row>
    <row r="28" spans="1:6" x14ac:dyDescent="0.3">
      <c r="A28" t="s">
        <v>91</v>
      </c>
      <c r="B28" t="s">
        <v>92</v>
      </c>
      <c r="C28" t="s">
        <v>33</v>
      </c>
      <c r="D28" t="s">
        <v>33</v>
      </c>
      <c r="E28" t="s">
        <v>9</v>
      </c>
      <c r="F28" t="s">
        <v>9</v>
      </c>
    </row>
    <row r="29" spans="1:6" x14ac:dyDescent="0.3">
      <c r="A29" t="s">
        <v>93</v>
      </c>
      <c r="B29" t="s">
        <v>94</v>
      </c>
      <c r="C29" t="s">
        <v>33</v>
      </c>
      <c r="D29" t="s">
        <v>33</v>
      </c>
      <c r="E29" t="s">
        <v>9</v>
      </c>
      <c r="F29" t="s">
        <v>10</v>
      </c>
    </row>
    <row r="30" spans="1:6" x14ac:dyDescent="0.3">
      <c r="A30" t="s">
        <v>95</v>
      </c>
      <c r="B30" t="s">
        <v>96</v>
      </c>
      <c r="C30" t="s">
        <v>33</v>
      </c>
      <c r="D30" t="s">
        <v>33</v>
      </c>
      <c r="E30" t="s">
        <v>9</v>
      </c>
      <c r="F30" t="s">
        <v>10</v>
      </c>
    </row>
    <row r="31" spans="1:6" x14ac:dyDescent="0.3">
      <c r="A31" t="s">
        <v>97</v>
      </c>
      <c r="B31" t="s">
        <v>98</v>
      </c>
      <c r="C31" t="s">
        <v>99</v>
      </c>
      <c r="D31" t="s">
        <v>100</v>
      </c>
      <c r="E31" t="s">
        <v>11</v>
      </c>
      <c r="F31" t="s">
        <v>5</v>
      </c>
    </row>
    <row r="32" spans="1:6" x14ac:dyDescent="0.3">
      <c r="A32" t="s">
        <v>101</v>
      </c>
      <c r="B32" t="s">
        <v>102</v>
      </c>
      <c r="C32" t="s">
        <v>99</v>
      </c>
      <c r="D32" t="s">
        <v>100</v>
      </c>
      <c r="E32" t="s">
        <v>11</v>
      </c>
      <c r="F32" t="s">
        <v>5</v>
      </c>
    </row>
    <row r="33" spans="1:6" x14ac:dyDescent="0.3">
      <c r="A33" t="s">
        <v>103</v>
      </c>
      <c r="B33" t="s">
        <v>104</v>
      </c>
      <c r="C33" t="s">
        <v>99</v>
      </c>
      <c r="D33" t="s">
        <v>100</v>
      </c>
      <c r="E33" t="s">
        <v>11</v>
      </c>
      <c r="F33" t="s">
        <v>8</v>
      </c>
    </row>
    <row r="34" spans="1:6" x14ac:dyDescent="0.3">
      <c r="A34" t="s">
        <v>105</v>
      </c>
      <c r="B34" t="s">
        <v>106</v>
      </c>
      <c r="C34" t="s">
        <v>99</v>
      </c>
      <c r="D34" t="s">
        <v>100</v>
      </c>
      <c r="E34" t="s">
        <v>11</v>
      </c>
      <c r="F34" t="s">
        <v>5</v>
      </c>
    </row>
    <row r="35" spans="1:6" x14ac:dyDescent="0.3">
      <c r="A35" t="s">
        <v>107</v>
      </c>
      <c r="B35" t="s">
        <v>108</v>
      </c>
      <c r="C35" t="s">
        <v>99</v>
      </c>
      <c r="D35" t="s">
        <v>100</v>
      </c>
      <c r="E35" t="s">
        <v>11</v>
      </c>
      <c r="F35" t="s">
        <v>5</v>
      </c>
    </row>
    <row r="36" spans="1:6" x14ac:dyDescent="0.3">
      <c r="A36" t="s">
        <v>109</v>
      </c>
      <c r="B36" t="s">
        <v>110</v>
      </c>
      <c r="C36" t="s">
        <v>100</v>
      </c>
      <c r="D36" t="s">
        <v>100</v>
      </c>
      <c r="E36" t="s">
        <v>13</v>
      </c>
      <c r="F36" t="s">
        <v>24</v>
      </c>
    </row>
    <row r="37" spans="1:6" x14ac:dyDescent="0.3">
      <c r="A37" t="s">
        <v>44</v>
      </c>
      <c r="B37" t="s">
        <v>45</v>
      </c>
      <c r="C37" t="s">
        <v>100</v>
      </c>
      <c r="D37" t="s">
        <v>100</v>
      </c>
      <c r="E37" t="s">
        <v>13</v>
      </c>
      <c r="F37" t="s">
        <v>15</v>
      </c>
    </row>
    <row r="38" spans="1:6" x14ac:dyDescent="0.3">
      <c r="A38" t="s">
        <v>46</v>
      </c>
      <c r="B38" t="s">
        <v>47</v>
      </c>
      <c r="C38" t="s">
        <v>100</v>
      </c>
      <c r="D38" t="s">
        <v>100</v>
      </c>
      <c r="E38" t="s">
        <v>13</v>
      </c>
      <c r="F38" t="s">
        <v>15</v>
      </c>
    </row>
    <row r="39" spans="1:6" x14ac:dyDescent="0.3">
      <c r="A39" t="s">
        <v>111</v>
      </c>
      <c r="B39" t="s">
        <v>112</v>
      </c>
      <c r="C39" t="s">
        <v>100</v>
      </c>
      <c r="D39" t="s">
        <v>100</v>
      </c>
      <c r="E39" t="s">
        <v>13</v>
      </c>
      <c r="F39" t="s">
        <v>15</v>
      </c>
    </row>
    <row r="40" spans="1:6" x14ac:dyDescent="0.3">
      <c r="A40" t="s">
        <v>113</v>
      </c>
      <c r="B40" t="s">
        <v>114</v>
      </c>
      <c r="C40" t="s">
        <v>99</v>
      </c>
      <c r="D40" t="s">
        <v>100</v>
      </c>
      <c r="E40" t="s">
        <v>11</v>
      </c>
      <c r="F40" t="s">
        <v>7</v>
      </c>
    </row>
    <row r="41" spans="1:6" x14ac:dyDescent="0.3">
      <c r="A41" t="s">
        <v>115</v>
      </c>
      <c r="B41" t="s">
        <v>116</v>
      </c>
      <c r="C41" t="s">
        <v>99</v>
      </c>
      <c r="D41" t="s">
        <v>100</v>
      </c>
      <c r="E41" t="s">
        <v>11</v>
      </c>
      <c r="F41" t="s">
        <v>5</v>
      </c>
    </row>
    <row r="42" spans="1:6" x14ac:dyDescent="0.3">
      <c r="A42" t="s">
        <v>117</v>
      </c>
      <c r="B42" t="s">
        <v>118</v>
      </c>
      <c r="C42" t="s">
        <v>99</v>
      </c>
      <c r="D42" t="s">
        <v>100</v>
      </c>
      <c r="E42" t="s">
        <v>11</v>
      </c>
      <c r="F42" t="s">
        <v>6</v>
      </c>
    </row>
    <row r="43" spans="1:6" x14ac:dyDescent="0.3">
      <c r="A43" t="s">
        <v>119</v>
      </c>
      <c r="B43" t="s">
        <v>120</v>
      </c>
      <c r="C43" t="s">
        <v>99</v>
      </c>
      <c r="D43" t="s">
        <v>100</v>
      </c>
      <c r="E43" t="s">
        <v>11</v>
      </c>
      <c r="F43" t="s">
        <v>8</v>
      </c>
    </row>
    <row r="44" spans="1:6" x14ac:dyDescent="0.3">
      <c r="A44" t="s">
        <v>121</v>
      </c>
      <c r="B44" t="s">
        <v>122</v>
      </c>
      <c r="C44" t="s">
        <v>99</v>
      </c>
      <c r="D44" t="s">
        <v>100</v>
      </c>
      <c r="E44" t="s">
        <v>11</v>
      </c>
      <c r="F44" t="s">
        <v>7</v>
      </c>
    </row>
    <row r="45" spans="1:6" x14ac:dyDescent="0.3">
      <c r="A45" t="s">
        <v>123</v>
      </c>
      <c r="B45" t="s">
        <v>124</v>
      </c>
      <c r="C45" t="s">
        <v>99</v>
      </c>
      <c r="D45" t="s">
        <v>100</v>
      </c>
      <c r="E45" t="s">
        <v>11</v>
      </c>
      <c r="F45" t="s">
        <v>7</v>
      </c>
    </row>
    <row r="46" spans="1:6" x14ac:dyDescent="0.3">
      <c r="A46" t="s">
        <v>125</v>
      </c>
      <c r="B46" t="s">
        <v>126</v>
      </c>
      <c r="C46" t="s">
        <v>99</v>
      </c>
      <c r="D46" t="s">
        <v>100</v>
      </c>
      <c r="E46" t="s">
        <v>11</v>
      </c>
      <c r="F46" t="s">
        <v>7</v>
      </c>
    </row>
    <row r="47" spans="1:6" x14ac:dyDescent="0.3">
      <c r="A47" t="s">
        <v>127</v>
      </c>
      <c r="B47" t="s">
        <v>128</v>
      </c>
      <c r="C47" t="s">
        <v>99</v>
      </c>
      <c r="D47" t="s">
        <v>100</v>
      </c>
      <c r="E47" t="s">
        <v>11</v>
      </c>
      <c r="F47" t="s">
        <v>8</v>
      </c>
    </row>
    <row r="48" spans="1:6" x14ac:dyDescent="0.3">
      <c r="A48" t="s">
        <v>129</v>
      </c>
      <c r="B48" t="s">
        <v>130</v>
      </c>
      <c r="C48" t="s">
        <v>99</v>
      </c>
      <c r="D48" t="s">
        <v>100</v>
      </c>
      <c r="E48" t="s">
        <v>11</v>
      </c>
      <c r="F48" t="s">
        <v>8</v>
      </c>
    </row>
    <row r="49" spans="1:6" x14ac:dyDescent="0.3">
      <c r="A49" t="s">
        <v>131</v>
      </c>
      <c r="B49" t="s">
        <v>132</v>
      </c>
      <c r="C49" t="s">
        <v>99</v>
      </c>
      <c r="D49" t="s">
        <v>100</v>
      </c>
      <c r="E49" t="s">
        <v>11</v>
      </c>
      <c r="F49" t="s">
        <v>12</v>
      </c>
    </row>
    <row r="50" spans="1:6" x14ac:dyDescent="0.3">
      <c r="A50" t="s">
        <v>133</v>
      </c>
      <c r="B50" t="s">
        <v>134</v>
      </c>
      <c r="C50" t="s">
        <v>100</v>
      </c>
      <c r="D50" t="s">
        <v>100</v>
      </c>
      <c r="E50" t="s">
        <v>13</v>
      </c>
      <c r="F50" t="s">
        <v>24</v>
      </c>
    </row>
    <row r="51" spans="1:6" x14ac:dyDescent="0.3">
      <c r="A51" t="s">
        <v>135</v>
      </c>
      <c r="B51" t="s">
        <v>136</v>
      </c>
      <c r="C51" t="s">
        <v>100</v>
      </c>
      <c r="D51" t="s">
        <v>100</v>
      </c>
      <c r="E51" t="s">
        <v>13</v>
      </c>
      <c r="F51" t="s">
        <v>23</v>
      </c>
    </row>
    <row r="52" spans="1:6" x14ac:dyDescent="0.3">
      <c r="A52" t="s">
        <v>137</v>
      </c>
      <c r="B52" t="s">
        <v>138</v>
      </c>
      <c r="C52" t="s">
        <v>99</v>
      </c>
      <c r="D52" t="s">
        <v>100</v>
      </c>
      <c r="E52" t="s">
        <v>11</v>
      </c>
      <c r="F52" t="s">
        <v>12</v>
      </c>
    </row>
    <row r="53" spans="1:6" x14ac:dyDescent="0.3">
      <c r="A53" t="s">
        <v>139</v>
      </c>
      <c r="B53" t="s">
        <v>140</v>
      </c>
      <c r="C53" t="s">
        <v>99</v>
      </c>
      <c r="D53" t="s">
        <v>100</v>
      </c>
      <c r="E53" t="s">
        <v>11</v>
      </c>
      <c r="F53" t="s">
        <v>12</v>
      </c>
    </row>
    <row r="54" spans="1:6" x14ac:dyDescent="0.3">
      <c r="A54" t="s">
        <v>141</v>
      </c>
      <c r="B54" t="s">
        <v>142</v>
      </c>
      <c r="C54" t="s">
        <v>99</v>
      </c>
      <c r="D54" t="s">
        <v>100</v>
      </c>
      <c r="E54" t="s">
        <v>11</v>
      </c>
      <c r="F54" t="s">
        <v>12</v>
      </c>
    </row>
    <row r="55" spans="1:6" x14ac:dyDescent="0.3">
      <c r="A55" t="s">
        <v>143</v>
      </c>
      <c r="B55" t="s">
        <v>144</v>
      </c>
      <c r="C55" t="s">
        <v>99</v>
      </c>
      <c r="D55" t="s">
        <v>100</v>
      </c>
      <c r="E55" t="s">
        <v>11</v>
      </c>
      <c r="F55" t="s">
        <v>12</v>
      </c>
    </row>
    <row r="56" spans="1:6" x14ac:dyDescent="0.3">
      <c r="A56" t="s">
        <v>145</v>
      </c>
      <c r="B56" t="s">
        <v>146</v>
      </c>
      <c r="C56" t="s">
        <v>99</v>
      </c>
      <c r="D56" t="s">
        <v>100</v>
      </c>
      <c r="E56" t="s">
        <v>11</v>
      </c>
      <c r="F56" t="s">
        <v>12</v>
      </c>
    </row>
    <row r="57" spans="1:6" x14ac:dyDescent="0.3">
      <c r="A57" t="s">
        <v>147</v>
      </c>
      <c r="B57" t="s">
        <v>148</v>
      </c>
      <c r="C57" t="s">
        <v>99</v>
      </c>
      <c r="D57" t="s">
        <v>100</v>
      </c>
      <c r="E57" t="s">
        <v>11</v>
      </c>
      <c r="F57" t="s">
        <v>12</v>
      </c>
    </row>
    <row r="58" spans="1:6" x14ac:dyDescent="0.3">
      <c r="A58" t="s">
        <v>149</v>
      </c>
      <c r="B58" t="s">
        <v>150</v>
      </c>
      <c r="C58" t="s">
        <v>99</v>
      </c>
      <c r="D58" t="s">
        <v>100</v>
      </c>
      <c r="E58" t="s">
        <v>11</v>
      </c>
      <c r="F58" t="s">
        <v>12</v>
      </c>
    </row>
    <row r="59" spans="1:6" x14ac:dyDescent="0.3">
      <c r="A59" t="s">
        <v>151</v>
      </c>
      <c r="B59" t="s">
        <v>152</v>
      </c>
      <c r="C59" t="s">
        <v>99</v>
      </c>
      <c r="D59" t="s">
        <v>100</v>
      </c>
      <c r="E59" t="s">
        <v>11</v>
      </c>
      <c r="F59" t="s">
        <v>12</v>
      </c>
    </row>
    <row r="60" spans="1:6" x14ac:dyDescent="0.3">
      <c r="A60" t="s">
        <v>153</v>
      </c>
      <c r="B60" t="s">
        <v>154</v>
      </c>
      <c r="C60" t="s">
        <v>100</v>
      </c>
      <c r="D60" t="s">
        <v>100</v>
      </c>
      <c r="E60" t="s">
        <v>13</v>
      </c>
      <c r="F60" t="s">
        <v>14</v>
      </c>
    </row>
    <row r="61" spans="1:6" x14ac:dyDescent="0.3">
      <c r="A61" t="s">
        <v>155</v>
      </c>
      <c r="B61" t="s">
        <v>156</v>
      </c>
      <c r="C61" t="s">
        <v>99</v>
      </c>
      <c r="D61" t="s">
        <v>100</v>
      </c>
      <c r="E61" t="s">
        <v>11</v>
      </c>
      <c r="F61" t="s">
        <v>5</v>
      </c>
    </row>
    <row r="62" spans="1:6" x14ac:dyDescent="0.3">
      <c r="A62" t="s">
        <v>157</v>
      </c>
      <c r="B62" t="s">
        <v>158</v>
      </c>
      <c r="C62" t="s">
        <v>99</v>
      </c>
      <c r="D62" t="s">
        <v>100</v>
      </c>
      <c r="E62" t="s">
        <v>11</v>
      </c>
      <c r="F62" t="s">
        <v>6</v>
      </c>
    </row>
    <row r="63" spans="1:6" x14ac:dyDescent="0.3">
      <c r="A63" t="s">
        <v>159</v>
      </c>
      <c r="B63" t="s">
        <v>160</v>
      </c>
      <c r="C63" t="s">
        <v>99</v>
      </c>
      <c r="D63" t="s">
        <v>100</v>
      </c>
      <c r="E63" t="s">
        <v>11</v>
      </c>
      <c r="F63" t="s">
        <v>8</v>
      </c>
    </row>
    <row r="64" spans="1:6" x14ac:dyDescent="0.3">
      <c r="A64" t="s">
        <v>161</v>
      </c>
      <c r="B64" t="s">
        <v>162</v>
      </c>
      <c r="C64" t="s">
        <v>100</v>
      </c>
      <c r="D64" t="s">
        <v>100</v>
      </c>
      <c r="E64" t="s">
        <v>13</v>
      </c>
      <c r="F64" t="s">
        <v>24</v>
      </c>
    </row>
    <row r="65" spans="1:6" x14ac:dyDescent="0.3">
      <c r="A65" t="s">
        <v>163</v>
      </c>
      <c r="B65" t="s">
        <v>164</v>
      </c>
      <c r="C65" t="s">
        <v>99</v>
      </c>
      <c r="D65" t="s">
        <v>100</v>
      </c>
      <c r="E65" t="s">
        <v>13</v>
      </c>
      <c r="F65" t="s">
        <v>29</v>
      </c>
    </row>
    <row r="66" spans="1:6" x14ac:dyDescent="0.3">
      <c r="A66" t="s">
        <v>165</v>
      </c>
      <c r="B66" t="s">
        <v>166</v>
      </c>
      <c r="C66" t="s">
        <v>100</v>
      </c>
      <c r="D66" t="s">
        <v>100</v>
      </c>
      <c r="E66" t="s">
        <v>13</v>
      </c>
      <c r="F66" t="s">
        <v>29</v>
      </c>
    </row>
    <row r="67" spans="1:6" x14ac:dyDescent="0.3">
      <c r="A67" t="s">
        <v>167</v>
      </c>
      <c r="B67" t="s">
        <v>168</v>
      </c>
      <c r="C67" t="s">
        <v>100</v>
      </c>
      <c r="D67" t="s">
        <v>100</v>
      </c>
      <c r="E67" t="s">
        <v>13</v>
      </c>
      <c r="F67" t="s">
        <v>24</v>
      </c>
    </row>
    <row r="68" spans="1:6" x14ac:dyDescent="0.3">
      <c r="A68" t="s">
        <v>169</v>
      </c>
      <c r="B68" t="s">
        <v>170</v>
      </c>
      <c r="C68" t="s">
        <v>100</v>
      </c>
      <c r="D68" t="s">
        <v>100</v>
      </c>
      <c r="E68" t="s">
        <v>13</v>
      </c>
      <c r="F68" t="s">
        <v>14</v>
      </c>
    </row>
    <row r="69" spans="1:6" x14ac:dyDescent="0.3">
      <c r="A69" t="s">
        <v>171</v>
      </c>
      <c r="B69" t="s">
        <v>172</v>
      </c>
      <c r="C69" t="s">
        <v>100</v>
      </c>
      <c r="D69" t="s">
        <v>100</v>
      </c>
      <c r="E69" t="s">
        <v>13</v>
      </c>
      <c r="F69" t="s">
        <v>16</v>
      </c>
    </row>
    <row r="70" spans="1:6" x14ac:dyDescent="0.3">
      <c r="A70" t="s">
        <v>173</v>
      </c>
      <c r="B70" t="s">
        <v>25</v>
      </c>
      <c r="C70" t="s">
        <v>100</v>
      </c>
      <c r="D70" t="s">
        <v>100</v>
      </c>
      <c r="E70" t="s">
        <v>13</v>
      </c>
      <c r="F70" t="s">
        <v>25</v>
      </c>
    </row>
    <row r="71" spans="1:6" x14ac:dyDescent="0.3">
      <c r="A71" t="s">
        <v>174</v>
      </c>
      <c r="B71" t="s">
        <v>175</v>
      </c>
      <c r="C71" t="s">
        <v>100</v>
      </c>
      <c r="D71" t="s">
        <v>100</v>
      </c>
      <c r="E71" t="s">
        <v>13</v>
      </c>
      <c r="F71" t="s">
        <v>30</v>
      </c>
    </row>
    <row r="72" spans="1:6" x14ac:dyDescent="0.3">
      <c r="A72" t="s">
        <v>176</v>
      </c>
      <c r="B72" t="s">
        <v>177</v>
      </c>
      <c r="C72" t="s">
        <v>100</v>
      </c>
      <c r="D72" t="s">
        <v>100</v>
      </c>
      <c r="E72" t="s">
        <v>13</v>
      </c>
      <c r="F72" t="s">
        <v>30</v>
      </c>
    </row>
    <row r="73" spans="1:6" x14ac:dyDescent="0.3">
      <c r="A73" t="s">
        <v>178</v>
      </c>
      <c r="B73" t="s">
        <v>179</v>
      </c>
      <c r="C73" t="s">
        <v>100</v>
      </c>
      <c r="D73" t="s">
        <v>100</v>
      </c>
      <c r="E73" t="s">
        <v>13</v>
      </c>
      <c r="F73" t="s">
        <v>26</v>
      </c>
    </row>
    <row r="74" spans="1:6" x14ac:dyDescent="0.3">
      <c r="A74" t="s">
        <v>180</v>
      </c>
      <c r="B74" t="s">
        <v>181</v>
      </c>
      <c r="C74" t="s">
        <v>100</v>
      </c>
      <c r="D74" t="s">
        <v>100</v>
      </c>
      <c r="E74" t="s">
        <v>13</v>
      </c>
      <c r="F74" t="s">
        <v>26</v>
      </c>
    </row>
    <row r="75" spans="1:6" x14ac:dyDescent="0.3">
      <c r="A75" t="s">
        <v>182</v>
      </c>
      <c r="B75" t="s">
        <v>183</v>
      </c>
      <c r="C75" t="s">
        <v>100</v>
      </c>
      <c r="D75" t="s">
        <v>100</v>
      </c>
      <c r="E75" t="s">
        <v>13</v>
      </c>
      <c r="F75" t="s">
        <v>15</v>
      </c>
    </row>
    <row r="76" spans="1:6" x14ac:dyDescent="0.3">
      <c r="A76" t="s">
        <v>184</v>
      </c>
      <c r="B76" t="s">
        <v>185</v>
      </c>
      <c r="C76" t="s">
        <v>100</v>
      </c>
      <c r="D76" t="s">
        <v>100</v>
      </c>
      <c r="E76" t="s">
        <v>13</v>
      </c>
      <c r="F76" t="s">
        <v>16</v>
      </c>
    </row>
    <row r="77" spans="1:6" x14ac:dyDescent="0.3">
      <c r="A77" t="s">
        <v>186</v>
      </c>
      <c r="B77" t="s">
        <v>187</v>
      </c>
      <c r="C77" t="s">
        <v>100</v>
      </c>
      <c r="D77" t="s">
        <v>100</v>
      </c>
      <c r="E77" t="s">
        <v>13</v>
      </c>
      <c r="F77" t="s">
        <v>29</v>
      </c>
    </row>
    <row r="78" spans="1:6" x14ac:dyDescent="0.3">
      <c r="A78" t="s">
        <v>188</v>
      </c>
      <c r="B78" t="s">
        <v>189</v>
      </c>
      <c r="C78" t="s">
        <v>100</v>
      </c>
      <c r="D78" t="s">
        <v>100</v>
      </c>
      <c r="E78" t="s">
        <v>13</v>
      </c>
      <c r="F78" t="s">
        <v>29</v>
      </c>
    </row>
    <row r="79" spans="1:6" x14ac:dyDescent="0.3">
      <c r="A79" t="s">
        <v>190</v>
      </c>
      <c r="B79" t="s">
        <v>191</v>
      </c>
      <c r="C79" t="s">
        <v>100</v>
      </c>
      <c r="D79" t="s">
        <v>100</v>
      </c>
      <c r="E79" t="s">
        <v>13</v>
      </c>
      <c r="F79" t="s">
        <v>26</v>
      </c>
    </row>
    <row r="80" spans="1:6" x14ac:dyDescent="0.3">
      <c r="A80" t="s">
        <v>192</v>
      </c>
      <c r="B80" t="s">
        <v>193</v>
      </c>
      <c r="C80" t="s">
        <v>100</v>
      </c>
      <c r="D80" t="s">
        <v>100</v>
      </c>
      <c r="E80" t="s">
        <v>13</v>
      </c>
      <c r="F80" t="s">
        <v>25</v>
      </c>
    </row>
    <row r="81" spans="1:6" x14ac:dyDescent="0.3">
      <c r="A81" t="s">
        <v>194</v>
      </c>
      <c r="B81" t="s">
        <v>195</v>
      </c>
      <c r="C81" t="s">
        <v>100</v>
      </c>
      <c r="D81" t="s">
        <v>100</v>
      </c>
      <c r="E81" t="s">
        <v>13</v>
      </c>
      <c r="F81" t="s">
        <v>30</v>
      </c>
    </row>
    <row r="82" spans="1:6" x14ac:dyDescent="0.3">
      <c r="A82" t="s">
        <v>196</v>
      </c>
      <c r="B82" t="s">
        <v>197</v>
      </c>
      <c r="C82" t="s">
        <v>100</v>
      </c>
      <c r="D82" t="s">
        <v>100</v>
      </c>
      <c r="E82" t="s">
        <v>13</v>
      </c>
      <c r="F82" t="s">
        <v>28</v>
      </c>
    </row>
    <row r="83" spans="1:6" x14ac:dyDescent="0.3">
      <c r="A83" t="s">
        <v>198</v>
      </c>
      <c r="B83" t="s">
        <v>199</v>
      </c>
      <c r="C83" t="s">
        <v>100</v>
      </c>
      <c r="D83" t="s">
        <v>100</v>
      </c>
      <c r="E83" t="s">
        <v>13</v>
      </c>
      <c r="F83" t="s">
        <v>29</v>
      </c>
    </row>
    <row r="84" spans="1:6" x14ac:dyDescent="0.3">
      <c r="A84" t="s">
        <v>200</v>
      </c>
      <c r="B84" t="s">
        <v>201</v>
      </c>
      <c r="C84" t="s">
        <v>100</v>
      </c>
      <c r="D84" t="s">
        <v>100</v>
      </c>
      <c r="E84" t="s">
        <v>13</v>
      </c>
      <c r="F84" t="s">
        <v>15</v>
      </c>
    </row>
    <row r="85" spans="1:6" x14ac:dyDescent="0.3">
      <c r="A85" t="s">
        <v>202</v>
      </c>
      <c r="B85" t="s">
        <v>203</v>
      </c>
      <c r="C85" t="s">
        <v>100</v>
      </c>
      <c r="D85" t="s">
        <v>100</v>
      </c>
      <c r="E85" t="s">
        <v>13</v>
      </c>
      <c r="F85" t="s">
        <v>30</v>
      </c>
    </row>
    <row r="86" spans="1:6" x14ac:dyDescent="0.3">
      <c r="A86" t="s">
        <v>204</v>
      </c>
      <c r="B86" t="s">
        <v>205</v>
      </c>
      <c r="C86" t="s">
        <v>100</v>
      </c>
      <c r="D86" t="s">
        <v>100</v>
      </c>
      <c r="E86" t="s">
        <v>13</v>
      </c>
      <c r="F86" t="s">
        <v>29</v>
      </c>
    </row>
    <row r="87" spans="1:6" x14ac:dyDescent="0.3">
      <c r="A87" t="s">
        <v>206</v>
      </c>
      <c r="B87" t="s">
        <v>207</v>
      </c>
      <c r="C87" t="s">
        <v>100</v>
      </c>
      <c r="D87" t="s">
        <v>100</v>
      </c>
      <c r="E87" t="s">
        <v>13</v>
      </c>
      <c r="F87" t="s">
        <v>29</v>
      </c>
    </row>
    <row r="88" spans="1:6" x14ac:dyDescent="0.3">
      <c r="A88" t="s">
        <v>208</v>
      </c>
      <c r="B88" t="s">
        <v>209</v>
      </c>
      <c r="C88" t="s">
        <v>100</v>
      </c>
      <c r="D88" t="s">
        <v>100</v>
      </c>
      <c r="E88" t="s">
        <v>13</v>
      </c>
      <c r="F88" t="s">
        <v>23</v>
      </c>
    </row>
    <row r="89" spans="1:6" x14ac:dyDescent="0.3">
      <c r="A89" t="s">
        <v>210</v>
      </c>
      <c r="B89" t="s">
        <v>211</v>
      </c>
      <c r="C89" t="s">
        <v>100</v>
      </c>
      <c r="D89" t="s">
        <v>100</v>
      </c>
      <c r="E89" t="s">
        <v>13</v>
      </c>
      <c r="F89" t="s">
        <v>23</v>
      </c>
    </row>
    <row r="90" spans="1:6" x14ac:dyDescent="0.3">
      <c r="A90" t="s">
        <v>212</v>
      </c>
      <c r="B90" t="s">
        <v>213</v>
      </c>
      <c r="C90" t="s">
        <v>100</v>
      </c>
      <c r="D90" t="s">
        <v>100</v>
      </c>
      <c r="E90" t="s">
        <v>13</v>
      </c>
      <c r="F90" t="s">
        <v>26</v>
      </c>
    </row>
    <row r="91" spans="1:6" x14ac:dyDescent="0.3">
      <c r="A91" t="s">
        <v>214</v>
      </c>
      <c r="B91" t="s">
        <v>215</v>
      </c>
      <c r="C91" t="s">
        <v>100</v>
      </c>
      <c r="D91" t="s">
        <v>100</v>
      </c>
      <c r="E91" t="s">
        <v>13</v>
      </c>
      <c r="F91" t="s">
        <v>29</v>
      </c>
    </row>
    <row r="92" spans="1:6" x14ac:dyDescent="0.3">
      <c r="A92" t="s">
        <v>216</v>
      </c>
      <c r="B92" t="s">
        <v>217</v>
      </c>
      <c r="C92" t="s">
        <v>100</v>
      </c>
      <c r="D92" t="s">
        <v>100</v>
      </c>
      <c r="E92" t="s">
        <v>13</v>
      </c>
      <c r="F92" t="s">
        <v>24</v>
      </c>
    </row>
    <row r="93" spans="1:6" x14ac:dyDescent="0.3">
      <c r="A93" t="s">
        <v>218</v>
      </c>
      <c r="B93" t="s">
        <v>219</v>
      </c>
      <c r="C93" t="s">
        <v>100</v>
      </c>
      <c r="D93" t="s">
        <v>100</v>
      </c>
      <c r="E93" t="s">
        <v>13</v>
      </c>
      <c r="F93" t="s">
        <v>16</v>
      </c>
    </row>
    <row r="94" spans="1:6" x14ac:dyDescent="0.3">
      <c r="A94" t="s">
        <v>220</v>
      </c>
      <c r="B94" t="s">
        <v>221</v>
      </c>
      <c r="C94" t="s">
        <v>100</v>
      </c>
      <c r="D94" t="s">
        <v>100</v>
      </c>
      <c r="E94" t="s">
        <v>13</v>
      </c>
      <c r="F94" t="s">
        <v>24</v>
      </c>
    </row>
    <row r="95" spans="1:6" x14ac:dyDescent="0.3">
      <c r="A95" t="s">
        <v>222</v>
      </c>
      <c r="B95" t="s">
        <v>223</v>
      </c>
      <c r="C95" t="s">
        <v>224</v>
      </c>
      <c r="D95" t="s">
        <v>100</v>
      </c>
      <c r="E95" t="s">
        <v>13</v>
      </c>
      <c r="F95" t="s">
        <v>29</v>
      </c>
    </row>
    <row r="96" spans="1:6" x14ac:dyDescent="0.3">
      <c r="A96" t="s">
        <v>225</v>
      </c>
      <c r="B96" t="s">
        <v>226</v>
      </c>
      <c r="C96" t="s">
        <v>224</v>
      </c>
      <c r="D96" t="s">
        <v>100</v>
      </c>
      <c r="E96" t="s">
        <v>13</v>
      </c>
      <c r="F96" t="s">
        <v>29</v>
      </c>
    </row>
    <row r="97" spans="1:6" x14ac:dyDescent="0.3">
      <c r="A97" t="s">
        <v>227</v>
      </c>
      <c r="B97" t="s">
        <v>228</v>
      </c>
      <c r="C97" t="s">
        <v>224</v>
      </c>
      <c r="D97" t="s">
        <v>100</v>
      </c>
      <c r="E97" t="s">
        <v>13</v>
      </c>
      <c r="F97" t="s">
        <v>14</v>
      </c>
    </row>
    <row r="98" spans="1:6" x14ac:dyDescent="0.3">
      <c r="A98" t="s">
        <v>229</v>
      </c>
      <c r="B98" t="s">
        <v>230</v>
      </c>
      <c r="C98" t="s">
        <v>224</v>
      </c>
      <c r="D98" t="s">
        <v>100</v>
      </c>
      <c r="E98" t="s">
        <v>13</v>
      </c>
      <c r="F98" t="s">
        <v>30</v>
      </c>
    </row>
    <row r="99" spans="1:6" x14ac:dyDescent="0.3">
      <c r="A99" t="s">
        <v>231</v>
      </c>
      <c r="B99" t="s">
        <v>232</v>
      </c>
      <c r="C99" t="s">
        <v>224</v>
      </c>
      <c r="D99" t="s">
        <v>100</v>
      </c>
      <c r="E99" t="s">
        <v>13</v>
      </c>
      <c r="F99" t="s">
        <v>25</v>
      </c>
    </row>
    <row r="100" spans="1:6" x14ac:dyDescent="0.3">
      <c r="A100" t="s">
        <v>233</v>
      </c>
      <c r="B100" t="s">
        <v>234</v>
      </c>
      <c r="C100" t="s">
        <v>224</v>
      </c>
      <c r="D100" t="s">
        <v>100</v>
      </c>
      <c r="E100" t="s">
        <v>13</v>
      </c>
      <c r="F100" t="s">
        <v>29</v>
      </c>
    </row>
    <row r="101" spans="1:6" x14ac:dyDescent="0.3">
      <c r="A101" t="s">
        <v>235</v>
      </c>
      <c r="B101" t="s">
        <v>236</v>
      </c>
      <c r="C101" t="s">
        <v>224</v>
      </c>
      <c r="D101" t="s">
        <v>100</v>
      </c>
      <c r="E101" t="s">
        <v>13</v>
      </c>
      <c r="F101" t="s">
        <v>27</v>
      </c>
    </row>
    <row r="102" spans="1:6" x14ac:dyDescent="0.3">
      <c r="A102" t="s">
        <v>237</v>
      </c>
      <c r="B102" t="s">
        <v>238</v>
      </c>
      <c r="C102" t="s">
        <v>224</v>
      </c>
      <c r="D102" t="s">
        <v>100</v>
      </c>
      <c r="E102" t="s">
        <v>13</v>
      </c>
      <c r="F102" t="s">
        <v>26</v>
      </c>
    </row>
    <row r="103" spans="1:6" x14ac:dyDescent="0.3">
      <c r="A103" t="s">
        <v>239</v>
      </c>
      <c r="B103" t="s">
        <v>15</v>
      </c>
      <c r="C103" t="s">
        <v>224</v>
      </c>
      <c r="D103" t="s">
        <v>100</v>
      </c>
      <c r="E103" t="s">
        <v>13</v>
      </c>
      <c r="F103" t="s">
        <v>15</v>
      </c>
    </row>
    <row r="104" spans="1:6" x14ac:dyDescent="0.3">
      <c r="A104" t="s">
        <v>240</v>
      </c>
      <c r="B104" t="s">
        <v>241</v>
      </c>
      <c r="C104" t="s">
        <v>99</v>
      </c>
      <c r="D104" t="s">
        <v>100</v>
      </c>
      <c r="E104" t="s">
        <v>11</v>
      </c>
      <c r="F104" t="s">
        <v>8</v>
      </c>
    </row>
    <row r="105" spans="1:6" x14ac:dyDescent="0.3">
      <c r="A105" t="s">
        <v>242</v>
      </c>
      <c r="B105" t="s">
        <v>243</v>
      </c>
      <c r="C105" t="s">
        <v>100</v>
      </c>
      <c r="D105" t="s">
        <v>100</v>
      </c>
      <c r="E105" t="s">
        <v>13</v>
      </c>
      <c r="F105" t="s">
        <v>14</v>
      </c>
    </row>
    <row r="106" spans="1:6" x14ac:dyDescent="0.3">
      <c r="A106" t="s">
        <v>244</v>
      </c>
      <c r="B106" t="s">
        <v>245</v>
      </c>
      <c r="C106" t="s">
        <v>100</v>
      </c>
      <c r="D106" t="s">
        <v>100</v>
      </c>
      <c r="E106" t="s">
        <v>13</v>
      </c>
      <c r="F106" t="s">
        <v>30</v>
      </c>
    </row>
    <row r="107" spans="1:6" x14ac:dyDescent="0.3">
      <c r="A107" t="s">
        <v>246</v>
      </c>
      <c r="B107" t="s">
        <v>247</v>
      </c>
      <c r="C107" t="s">
        <v>100</v>
      </c>
      <c r="D107" t="s">
        <v>100</v>
      </c>
      <c r="E107" t="s">
        <v>13</v>
      </c>
      <c r="F107" t="s">
        <v>15</v>
      </c>
    </row>
    <row r="108" spans="1:6" x14ac:dyDescent="0.3">
      <c r="A108" t="s">
        <v>248</v>
      </c>
      <c r="B108" t="s">
        <v>249</v>
      </c>
      <c r="C108" t="s">
        <v>100</v>
      </c>
      <c r="D108" t="s">
        <v>100</v>
      </c>
      <c r="E108" t="s">
        <v>13</v>
      </c>
      <c r="F108" t="s">
        <v>23</v>
      </c>
    </row>
    <row r="109" spans="1:6" x14ac:dyDescent="0.3">
      <c r="A109" t="s">
        <v>18</v>
      </c>
      <c r="B109" t="s">
        <v>17</v>
      </c>
      <c r="C109" t="s">
        <v>100</v>
      </c>
      <c r="D109" t="s">
        <v>100</v>
      </c>
      <c r="E109" t="s">
        <v>13</v>
      </c>
      <c r="F109" t="s">
        <v>17</v>
      </c>
    </row>
    <row r="110" spans="1:6" x14ac:dyDescent="0.3">
      <c r="A110" t="s">
        <v>20</v>
      </c>
      <c r="B110" t="s">
        <v>19</v>
      </c>
      <c r="C110" t="s">
        <v>100</v>
      </c>
      <c r="D110" t="s">
        <v>100</v>
      </c>
      <c r="E110" t="s">
        <v>13</v>
      </c>
      <c r="F110" t="s">
        <v>19</v>
      </c>
    </row>
    <row r="111" spans="1:6" x14ac:dyDescent="0.3">
      <c r="A111" t="s">
        <v>22</v>
      </c>
      <c r="B111" t="s">
        <v>21</v>
      </c>
      <c r="C111" t="s">
        <v>100</v>
      </c>
      <c r="D111" t="s">
        <v>100</v>
      </c>
      <c r="E111" t="s">
        <v>13</v>
      </c>
      <c r="F111" t="s">
        <v>21</v>
      </c>
    </row>
    <row r="112" spans="1:6" x14ac:dyDescent="0.3">
      <c r="A112" t="s">
        <v>250</v>
      </c>
      <c r="B112" t="s">
        <v>251</v>
      </c>
      <c r="C112" t="s">
        <v>100</v>
      </c>
      <c r="D112" t="s">
        <v>100</v>
      </c>
      <c r="E112" t="s">
        <v>13</v>
      </c>
      <c r="F112" t="s">
        <v>30</v>
      </c>
    </row>
    <row r="113" spans="1:6" x14ac:dyDescent="0.3">
      <c r="A113" t="s">
        <v>252</v>
      </c>
      <c r="B113" t="s">
        <v>253</v>
      </c>
      <c r="C113" t="s">
        <v>100</v>
      </c>
      <c r="D113" t="s">
        <v>100</v>
      </c>
      <c r="E113" t="s">
        <v>13</v>
      </c>
      <c r="F113" t="s">
        <v>23</v>
      </c>
    </row>
    <row r="114" spans="1:6" x14ac:dyDescent="0.3">
      <c r="A114" t="s">
        <v>254</v>
      </c>
      <c r="B114" t="s">
        <v>255</v>
      </c>
      <c r="C114" t="s">
        <v>100</v>
      </c>
      <c r="D114" t="s">
        <v>100</v>
      </c>
      <c r="E114" t="s">
        <v>13</v>
      </c>
      <c r="F114" t="s">
        <v>29</v>
      </c>
    </row>
    <row r="115" spans="1:6" x14ac:dyDescent="0.3">
      <c r="A115" t="s">
        <v>256</v>
      </c>
      <c r="B115" t="s">
        <v>26</v>
      </c>
      <c r="C115" t="s">
        <v>100</v>
      </c>
      <c r="D115" t="s">
        <v>100</v>
      </c>
      <c r="E115" t="s">
        <v>13</v>
      </c>
      <c r="F115" t="s">
        <v>26</v>
      </c>
    </row>
    <row r="116" spans="1:6" x14ac:dyDescent="0.3">
      <c r="A116" t="s">
        <v>257</v>
      </c>
      <c r="B116" t="s">
        <v>27</v>
      </c>
      <c r="C116" t="s">
        <v>100</v>
      </c>
      <c r="D116" t="s">
        <v>100</v>
      </c>
      <c r="E116" t="s">
        <v>13</v>
      </c>
      <c r="F116" t="s">
        <v>27</v>
      </c>
    </row>
    <row r="117" spans="1:6" x14ac:dyDescent="0.3">
      <c r="A117" t="s">
        <v>258</v>
      </c>
      <c r="B117" t="s">
        <v>28</v>
      </c>
      <c r="C117" t="s">
        <v>100</v>
      </c>
      <c r="D117" t="s">
        <v>100</v>
      </c>
      <c r="E117" t="s">
        <v>13</v>
      </c>
      <c r="F117" t="s">
        <v>28</v>
      </c>
    </row>
    <row r="118" spans="1:6" x14ac:dyDescent="0.3">
      <c r="A118" t="s">
        <v>259</v>
      </c>
      <c r="B118" t="s">
        <v>260</v>
      </c>
      <c r="C118" t="s">
        <v>100</v>
      </c>
      <c r="D118" t="s">
        <v>100</v>
      </c>
      <c r="E118" t="s">
        <v>13</v>
      </c>
      <c r="F118" t="s">
        <v>31</v>
      </c>
    </row>
    <row r="119" spans="1:6" x14ac:dyDescent="0.3">
      <c r="A119" t="s">
        <v>261</v>
      </c>
      <c r="B119" t="s">
        <v>262</v>
      </c>
      <c r="C119" t="s">
        <v>100</v>
      </c>
      <c r="D119" t="s">
        <v>100</v>
      </c>
      <c r="E119" t="s">
        <v>13</v>
      </c>
      <c r="F119" t="s">
        <v>30</v>
      </c>
    </row>
    <row r="120" spans="1:6" x14ac:dyDescent="0.3">
      <c r="A120" t="s">
        <v>263</v>
      </c>
      <c r="B120" t="s">
        <v>31</v>
      </c>
      <c r="C120" t="s">
        <v>100</v>
      </c>
      <c r="D120" t="s">
        <v>100</v>
      </c>
      <c r="E120" t="s">
        <v>13</v>
      </c>
      <c r="F120" t="s">
        <v>31</v>
      </c>
    </row>
    <row r="121" spans="1:6" x14ac:dyDescent="0.3">
      <c r="A121" t="s">
        <v>264</v>
      </c>
      <c r="B121" t="s">
        <v>265</v>
      </c>
      <c r="C121" t="s">
        <v>100</v>
      </c>
      <c r="D121" t="s">
        <v>100</v>
      </c>
      <c r="E121" t="s">
        <v>13</v>
      </c>
      <c r="F121" t="s">
        <v>24</v>
      </c>
    </row>
    <row r="122" spans="1:6" x14ac:dyDescent="0.3">
      <c r="A122" t="s">
        <v>266</v>
      </c>
      <c r="B122" t="s">
        <v>267</v>
      </c>
      <c r="C122" t="s">
        <v>100</v>
      </c>
      <c r="D122" t="s">
        <v>100</v>
      </c>
      <c r="E122" t="s">
        <v>13</v>
      </c>
      <c r="F122" t="s">
        <v>24</v>
      </c>
    </row>
    <row r="123" spans="1:6" x14ac:dyDescent="0.3">
      <c r="A123" t="s">
        <v>268</v>
      </c>
      <c r="B123" t="s">
        <v>269</v>
      </c>
      <c r="C123" t="s">
        <v>99</v>
      </c>
      <c r="D123" t="s">
        <v>100</v>
      </c>
      <c r="E123" t="s">
        <v>11</v>
      </c>
      <c r="F123" t="s">
        <v>8</v>
      </c>
    </row>
    <row r="124" spans="1:6" x14ac:dyDescent="0.3">
      <c r="A124" t="s">
        <v>270</v>
      </c>
      <c r="B124" t="s">
        <v>271</v>
      </c>
      <c r="C124" t="s">
        <v>100</v>
      </c>
      <c r="D124" t="s">
        <v>100</v>
      </c>
      <c r="E124" t="s">
        <v>13</v>
      </c>
      <c r="F124" t="s">
        <v>24</v>
      </c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5560B-D940-47BD-876A-EEBB9174F67D}">
  <sheetPr codeName="Sheet3">
    <tabColor theme="9" tint="-0.249977111117893"/>
  </sheetPr>
  <dimension ref="A2:C55"/>
  <sheetViews>
    <sheetView tabSelected="1" zoomScaleNormal="100" workbookViewId="0">
      <selection activeCell="C8" sqref="C8"/>
    </sheetView>
  </sheetViews>
  <sheetFormatPr defaultColWidth="8.88671875" defaultRowHeight="14.4" x14ac:dyDescent="0.3"/>
  <cols>
    <col min="1" max="1" width="11.109375" customWidth="1"/>
    <col min="2" max="2" width="37.77734375" customWidth="1"/>
    <col min="3" max="3" width="14.44140625" customWidth="1"/>
  </cols>
  <sheetData>
    <row r="2" spans="1:3" x14ac:dyDescent="0.3">
      <c r="A2" s="13">
        <v>112353</v>
      </c>
    </row>
    <row r="3" spans="1:3" ht="18" x14ac:dyDescent="0.35">
      <c r="A3" s="14">
        <v>44562</v>
      </c>
      <c r="B3" s="2" t="s">
        <v>39</v>
      </c>
    </row>
    <row r="4" spans="1:3" x14ac:dyDescent="0.3">
      <c r="A4" s="14">
        <v>44926</v>
      </c>
      <c r="B4" t="str">
        <f>"For the period: "&amp;TEXT(A3,"mmmm d, yyyy")&amp;" to "&amp;TEXT(A4,"mmmm d, yyyy")</f>
        <v>For the period: January 1, 2022 to December 31, 2022</v>
      </c>
    </row>
    <row r="5" spans="1:3" x14ac:dyDescent="0.3">
      <c r="B5" s="1"/>
      <c r="C5" s="1"/>
    </row>
    <row r="6" spans="1:3" x14ac:dyDescent="0.3">
      <c r="B6" s="4" t="s">
        <v>33</v>
      </c>
      <c r="C6" s="3"/>
    </row>
    <row r="7" spans="1:3" x14ac:dyDescent="0.3">
      <c r="B7" s="5" t="s">
        <v>35</v>
      </c>
      <c r="C7" s="3"/>
    </row>
    <row r="8" spans="1:3" x14ac:dyDescent="0.3">
      <c r="B8" s="7" t="s">
        <v>5</v>
      </c>
      <c r="C8" s="3" cm="1">
        <f t="array" ref="C8">_xldudf_SCOTT_GLMULTI($A$2,$A$3,$A$4,_xlfn._xlws.FILTER(tblAccounts[Code],(tblAccounts[Section]=$B$7)*(tblAccounts[Group]=B8),0))</f>
        <v>27908</v>
      </c>
    </row>
    <row r="9" spans="1:3" x14ac:dyDescent="0.3">
      <c r="B9" s="7" t="s">
        <v>6</v>
      </c>
      <c r="C9" s="3" cm="1">
        <f t="array" ref="C9">_xldudf_SCOTT_GLMULTI($A$2,$A$3,$A$4,_xlfn._xlws.FILTER(tblAccounts[Code],(tblAccounts[Section]=$B$7)*(tblAccounts[Group]=B9),0))</f>
        <v>54582</v>
      </c>
    </row>
    <row r="10" spans="1:3" x14ac:dyDescent="0.3">
      <c r="B10" s="7" t="s">
        <v>7</v>
      </c>
      <c r="C10" s="3" cm="1">
        <f t="array" ref="C10">_xldudf_SCOTT_GLMULTI($A$2,$A$3,$A$4,_xlfn._xlws.FILTER(tblAccounts[Code],(tblAccounts[Section]=$B$7)*(tblAccounts[Group]=B10),0))</f>
        <v>74765</v>
      </c>
    </row>
    <row r="11" spans="1:3" x14ac:dyDescent="0.3">
      <c r="B11" s="7" t="s">
        <v>8</v>
      </c>
      <c r="C11" s="3" cm="1">
        <f t="array" ref="C11">_xldudf_SCOTT_GLMULTI($A$2,$A$3,$A$4,_xlfn._xlws.FILTER(tblAccounts[Code],(tblAccounts[Section]=$B$7)*(tblAccounts[Group]=B11),0))</f>
        <v>1580000</v>
      </c>
    </row>
    <row r="12" spans="1:3" x14ac:dyDescent="0.3">
      <c r="B12" s="6" t="s">
        <v>36</v>
      </c>
      <c r="C12" s="8">
        <f>_xlfn.AGGREGATE(9,2,C8:C11)</f>
        <v>1737255</v>
      </c>
    </row>
    <row r="13" spans="1:3" x14ac:dyDescent="0.3">
      <c r="C13" s="3"/>
    </row>
    <row r="14" spans="1:3" x14ac:dyDescent="0.3">
      <c r="B14" s="5" t="s">
        <v>9</v>
      </c>
      <c r="C14" s="3"/>
    </row>
    <row r="15" spans="1:3" x14ac:dyDescent="0.3">
      <c r="B15" s="7" t="s">
        <v>9</v>
      </c>
      <c r="C15" s="3" cm="1">
        <f t="array" ref="C15">_xldudf_SCOTT_GLMULTI($A$2,$A$3,$A$4,_xlfn._xlws.FILTER(tblAccounts[Code],(tblAccounts[Section]=$B$14)*(tblAccounts[Group]=B15),0))</f>
        <v>0</v>
      </c>
    </row>
    <row r="16" spans="1:3" x14ac:dyDescent="0.3">
      <c r="B16" s="7" t="s">
        <v>10</v>
      </c>
      <c r="C16" s="3" cm="1">
        <f t="array" ref="C16">_xldudf_SCOTT_GLMULTI($A$2,$A$3,$A$4,_xlfn._xlws.FILTER(tblAccounts[Code],(tblAccounts[Section]=$B$14)*(tblAccounts[Group]=B16),0))</f>
        <v>0</v>
      </c>
    </row>
    <row r="17" spans="2:3" x14ac:dyDescent="0.3">
      <c r="B17" s="6" t="s">
        <v>37</v>
      </c>
      <c r="C17" s="8">
        <f>_xlfn.AGGREGATE(9,2,C15:C16)</f>
        <v>0</v>
      </c>
    </row>
    <row r="18" spans="2:3" x14ac:dyDescent="0.3">
      <c r="C18" s="3"/>
    </row>
    <row r="19" spans="2:3" ht="15" thickBot="1" x14ac:dyDescent="0.35">
      <c r="B19" s="5" t="s">
        <v>38</v>
      </c>
      <c r="C19" s="9">
        <f>_xlfn.AGGREGATE(9,2,C8:C18)</f>
        <v>1737255</v>
      </c>
    </row>
    <row r="20" spans="2:3" ht="15" thickTop="1" x14ac:dyDescent="0.3">
      <c r="C20" s="3"/>
    </row>
    <row r="21" spans="2:3" x14ac:dyDescent="0.3">
      <c r="B21" s="4" t="s">
        <v>34</v>
      </c>
      <c r="C21" s="3"/>
    </row>
    <row r="22" spans="2:3" x14ac:dyDescent="0.3">
      <c r="B22" s="5" t="s">
        <v>11</v>
      </c>
      <c r="C22" s="3"/>
    </row>
    <row r="23" spans="2:3" x14ac:dyDescent="0.3">
      <c r="B23" s="7" t="s">
        <v>5</v>
      </c>
      <c r="C23" s="3" cm="1">
        <f t="array" ref="C23">_xldudf_SCOTT_GLMULTI($A$2,$A$3,$A$4,_xlfn._xlws.FILTER(tblAccounts[Code],(tblAccounts[Section]=$B$22)*(tblAccounts[Group]=B23),0))</f>
        <v>5634</v>
      </c>
    </row>
    <row r="24" spans="2:3" x14ac:dyDescent="0.3">
      <c r="B24" s="7" t="s">
        <v>6</v>
      </c>
      <c r="C24" s="3" cm="1">
        <f t="array" ref="C24">_xldudf_SCOTT_GLMULTI($A$2,$A$3,$A$4,_xlfn._xlws.FILTER(tblAccounts[Code],(tblAccounts[Section]=$B$22)*(tblAccounts[Group]=B24),0))</f>
        <v>6348</v>
      </c>
    </row>
    <row r="25" spans="2:3" x14ac:dyDescent="0.3">
      <c r="B25" s="7" t="s">
        <v>7</v>
      </c>
      <c r="C25" s="3" cm="1">
        <f t="array" ref="C25">_xldudf_SCOTT_GLMULTI($A$2,$A$3,$A$4,_xlfn._xlws.FILTER(tblAccounts[Code],(tblAccounts[Section]=$B$22)*(tblAccounts[Group]=B25),0))</f>
        <v>26874</v>
      </c>
    </row>
    <row r="26" spans="2:3" x14ac:dyDescent="0.3">
      <c r="B26" s="7" t="s">
        <v>8</v>
      </c>
      <c r="C26" s="3" cm="1">
        <f t="array" ref="C26">_xldudf_SCOTT_GLMULTI($A$2,$A$3,$A$4,_xlfn._xlws.FILTER(tblAccounts[Code],(tblAccounts[Section]=$B$22)*(tblAccounts[Group]=B26),0))</f>
        <v>1</v>
      </c>
    </row>
    <row r="27" spans="2:3" x14ac:dyDescent="0.3">
      <c r="B27" s="7" t="s">
        <v>12</v>
      </c>
      <c r="C27" s="3" cm="1">
        <f t="array" ref="C27">_xldudf_SCOTT_GLMULTI($A$2,$A$3,$A$4,_xlfn._xlws.FILTER(tblAccounts[Code],(tblAccounts[Section]=$B$22)*(tblAccounts[Group]=B27),0))</f>
        <v>0</v>
      </c>
    </row>
    <row r="28" spans="2:3" x14ac:dyDescent="0.3">
      <c r="B28" s="6" t="s">
        <v>40</v>
      </c>
      <c r="C28" s="8">
        <f>_xlfn.AGGREGATE(9,2,C23:C27)</f>
        <v>38857</v>
      </c>
    </row>
    <row r="29" spans="2:3" x14ac:dyDescent="0.3">
      <c r="C29" s="3"/>
    </row>
    <row r="30" spans="2:3" x14ac:dyDescent="0.3">
      <c r="B30" s="5" t="s">
        <v>13</v>
      </c>
      <c r="C30" s="3"/>
    </row>
    <row r="31" spans="2:3" x14ac:dyDescent="0.3">
      <c r="B31" s="7" t="s">
        <v>14</v>
      </c>
      <c r="C31" s="3" cm="1">
        <f t="array" ref="C31">_xldudf_SCOTT_GLMULTI($A$2,$A$3,$A$4,_xlfn._xlws.FILTER(tblAccounts[Code],(tblAccounts[Section]=$B$30)*(tblAccounts[Group]=B31),0))</f>
        <v>100000</v>
      </c>
    </row>
    <row r="32" spans="2:3" x14ac:dyDescent="0.3">
      <c r="B32" s="7" t="s">
        <v>15</v>
      </c>
      <c r="C32" s="3" cm="1">
        <f t="array" ref="C32">_xldudf_SCOTT_GLMULTI($A$2,$A$3,$A$4,_xlfn._xlws.FILTER(tblAccounts[Code],(tblAccounts[Section]=$B$30)*(tblAccounts[Group]=B32),0))</f>
        <v>8.06</v>
      </c>
    </row>
    <row r="33" spans="2:3" x14ac:dyDescent="0.3">
      <c r="B33" s="7" t="s">
        <v>16</v>
      </c>
      <c r="C33" s="3" cm="1">
        <f t="array" ref="C33">_xldudf_SCOTT_GLMULTI($A$2,$A$3,$A$4,_xlfn._xlws.FILTER(tblAccounts[Code],(tblAccounts[Section]=$B$30)*(tblAccounts[Group]=B33),0))</f>
        <v>0</v>
      </c>
    </row>
    <row r="34" spans="2:3" x14ac:dyDescent="0.3">
      <c r="B34" s="7" t="s">
        <v>17</v>
      </c>
      <c r="C34" s="3" cm="1">
        <f t="array" ref="C34">_xldudf_SCOTT_GLMULTI($A$2,$A$3,$A$4,_xlfn._xlws.FILTER(tblAccounts[Code],(tblAccounts[Section]=$B$30)*(tblAccounts[Group]=B34),0))</f>
        <v>0</v>
      </c>
    </row>
    <row r="35" spans="2:3" x14ac:dyDescent="0.3">
      <c r="B35" s="7" t="s">
        <v>19</v>
      </c>
      <c r="C35" s="3" cm="1">
        <f t="array" ref="C35">_xldudf_SCOTT_GLMULTI($A$2,$A$3,$A$4,_xlfn._xlws.FILTER(tblAccounts[Code],(tblAccounts[Section]=$B$30)*(tblAccounts[Group]=B35),0))</f>
        <v>0</v>
      </c>
    </row>
    <row r="36" spans="2:3" x14ac:dyDescent="0.3">
      <c r="B36" s="7" t="s">
        <v>21</v>
      </c>
      <c r="C36" s="3" cm="1">
        <f t="array" ref="C36">_xldudf_SCOTT_GLMULTI($A$2,$A$3,$A$4,_xlfn._xlws.FILTER(tblAccounts[Code],(tblAccounts[Section]=$B$30)*(tblAccounts[Group]=B36),0))</f>
        <v>0</v>
      </c>
    </row>
    <row r="37" spans="2:3" x14ac:dyDescent="0.3">
      <c r="B37" s="7" t="s">
        <v>23</v>
      </c>
      <c r="C37" s="3" cm="1">
        <f t="array" ref="C37">_xldudf_SCOTT_GLMULTI($A$2,$A$3,$A$4,_xlfn._xlws.FILTER(tblAccounts[Code],(tblAccounts[Section]=$B$30)*(tblAccounts[Group]=B37),0))</f>
        <v>0</v>
      </c>
    </row>
    <row r="38" spans="2:3" x14ac:dyDescent="0.3">
      <c r="B38" s="7" t="s">
        <v>24</v>
      </c>
      <c r="C38" s="3" cm="1">
        <f t="array" ref="C38">_xldudf_SCOTT_GLMULTI($A$2,$A$3,$A$4,_xlfn._xlws.FILTER(tblAccounts[Code],(tblAccounts[Section]=$B$30)*(tblAccounts[Group]=B38),0))</f>
        <v>0</v>
      </c>
    </row>
    <row r="39" spans="2:3" x14ac:dyDescent="0.3">
      <c r="B39" s="7" t="s">
        <v>25</v>
      </c>
      <c r="C39" s="3" cm="1">
        <f t="array" ref="C39">_xldudf_SCOTT_GLMULTI($A$2,$A$3,$A$4,_xlfn._xlws.FILTER(tblAccounts[Code],(tblAccounts[Section]=$B$30)*(tblAccounts[Group]=B39),0))</f>
        <v>0</v>
      </c>
    </row>
    <row r="40" spans="2:3" x14ac:dyDescent="0.3">
      <c r="B40" s="7" t="s">
        <v>26</v>
      </c>
      <c r="C40" s="3" cm="1">
        <f t="array" ref="C40">_xldudf_SCOTT_GLMULTI($A$2,$A$3,$A$4,_xlfn._xlws.FILTER(tblAccounts[Code],(tblAccounts[Section]=$B$30)*(tblAccounts[Group]=B40),0))</f>
        <v>0</v>
      </c>
    </row>
    <row r="41" spans="2:3" x14ac:dyDescent="0.3">
      <c r="B41" s="7" t="s">
        <v>27</v>
      </c>
      <c r="C41" s="3" cm="1">
        <f t="array" ref="C41">_xldudf_SCOTT_GLMULTI($A$2,$A$3,$A$4,_xlfn._xlws.FILTER(tblAccounts[Code],(tblAccounts[Section]=$B$30)*(tblAccounts[Group]=B41),0))</f>
        <v>0</v>
      </c>
    </row>
    <row r="42" spans="2:3" x14ac:dyDescent="0.3">
      <c r="B42" s="7" t="s">
        <v>28</v>
      </c>
      <c r="C42" s="3" cm="1">
        <f t="array" ref="C42">_xldudf_SCOTT_GLMULTI($A$2,$A$3,$A$4,_xlfn._xlws.FILTER(tblAccounts[Code],(tblAccounts[Section]=$B$30)*(tblAccounts[Group]=B42),0))</f>
        <v>0</v>
      </c>
    </row>
    <row r="43" spans="2:3" x14ac:dyDescent="0.3">
      <c r="B43" s="7" t="s">
        <v>29</v>
      </c>
      <c r="C43" s="3" cm="1">
        <f t="array" ref="C43">_xldudf_SCOTT_GLMULTI($A$2,$A$3,$A$4,_xlfn._xlws.FILTER(tblAccounts[Code],(tblAccounts[Section]=$B$30)*(tblAccounts[Group]=B43),0))</f>
        <v>0</v>
      </c>
    </row>
    <row r="44" spans="2:3" x14ac:dyDescent="0.3">
      <c r="B44" s="7" t="s">
        <v>30</v>
      </c>
      <c r="C44" s="3" cm="1">
        <f t="array" ref="C44">_xldudf_SCOTT_GLMULTI($A$2,$A$3,$A$4,_xlfn._xlws.FILTER(tblAccounts[Code],(tblAccounts[Section]=$B$30)*(tblAccounts[Group]=B44),0))</f>
        <v>0</v>
      </c>
    </row>
    <row r="45" spans="2:3" x14ac:dyDescent="0.3">
      <c r="B45" s="7" t="s">
        <v>31</v>
      </c>
      <c r="C45" s="3" cm="1">
        <f t="array" ref="C45">_xldudf_SCOTT_GLMULTI($A$2,$A$3,$A$4,_xlfn._xlws.FILTER(tblAccounts[Code],(tblAccounts[Section]=$B$30)*(tblAccounts[Group]=B45),0))</f>
        <v>0</v>
      </c>
    </row>
    <row r="46" spans="2:3" x14ac:dyDescent="0.3">
      <c r="B46" s="6" t="s">
        <v>41</v>
      </c>
      <c r="C46" s="8">
        <f>_xlfn.AGGREGATE(9,2,C31:C45)</f>
        <v>100008.06</v>
      </c>
    </row>
    <row r="47" spans="2:3" x14ac:dyDescent="0.3">
      <c r="C47" s="3"/>
    </row>
    <row r="48" spans="2:3" ht="15" thickBot="1" x14ac:dyDescent="0.35">
      <c r="B48" s="5" t="s">
        <v>42</v>
      </c>
      <c r="C48" s="9">
        <f>_xlfn.AGGREGATE(9,2,C23:C47)</f>
        <v>138865.06</v>
      </c>
    </row>
    <row r="49" spans="1:3" ht="15.6" thickTop="1" thickBot="1" x14ac:dyDescent="0.35">
      <c r="C49" s="3"/>
    </row>
    <row r="50" spans="1:3" ht="15" thickBot="1" x14ac:dyDescent="0.35">
      <c r="B50" s="4" t="s">
        <v>43</v>
      </c>
      <c r="C50" s="10">
        <f>ROUND(C19-C48,2)</f>
        <v>1598389.94</v>
      </c>
    </row>
    <row r="51" spans="1:3" x14ac:dyDescent="0.3">
      <c r="C51" s="3"/>
    </row>
    <row r="52" spans="1:3" x14ac:dyDescent="0.3">
      <c r="B52" s="11" t="str">
        <f>"**The report is "&amp;IF(C52=0,"COMPLETE","INCOMPLETE")&amp;"**"</f>
        <v>**The report is INCOMPLETE**</v>
      </c>
      <c r="C52" s="12" cm="1">
        <f t="array" ref="C52">ROUND(C50-_xldudf_SCOTT_XNI(A2,A3,A4),2)</f>
        <v>0.51</v>
      </c>
    </row>
    <row r="53" spans="1:3" x14ac:dyDescent="0.3">
      <c r="A53" s="16" t="s">
        <v>48</v>
      </c>
      <c r="C53" s="15"/>
    </row>
    <row r="54" spans="1:3" x14ac:dyDescent="0.3">
      <c r="A54" t="s">
        <v>44</v>
      </c>
      <c r="B54" t="s">
        <v>45</v>
      </c>
      <c r="C54" s="15" cm="1">
        <f t="array" ref="C54">_xldudf_SCOTT_GL($A$2,A54,$A$3,$A$4)</f>
        <v>0</v>
      </c>
    </row>
    <row r="55" spans="1:3" x14ac:dyDescent="0.3">
      <c r="A55" t="s">
        <v>46</v>
      </c>
      <c r="B55" t="s">
        <v>47</v>
      </c>
      <c r="C55" cm="1">
        <f t="array" ref="C55">_xldudf_SCOTT_GL($A$2,A55,$A$3,$A$4)</f>
        <v>0.51</v>
      </c>
    </row>
  </sheetData>
  <conditionalFormatting sqref="B52:C52">
    <cfRule type="expression" dxfId="0" priority="1">
      <formula>$C$52&lt;&gt;0</formula>
    </cfRule>
  </conditionalFormatting>
  <pageMargins left="0.7" right="0.7" top="0.75" bottom="0.75" header="0.3" footer="0.3"/>
  <pageSetup orientation="portrait" r:id="rId1"/>
  <headerFooter>
    <oddHeader>&amp;RPage &amp;P of &amp;N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Purpose xmlns="f577acbf-5b0b-4b4f-9948-268e97f8d3a4">Informational</Document_x0020_Purpose>
    <Initiatives xmlns="f577acbf-5b0b-4b4f-9948-268e97f8d3a4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401524DC532D42A0E0ED886331A72B" ma:contentTypeVersion="13" ma:contentTypeDescription="Create a new document." ma:contentTypeScope="" ma:versionID="d936d863d335d354da51eb78ca1ae338">
  <xsd:schema xmlns:xsd="http://www.w3.org/2001/XMLSchema" xmlns:xs="http://www.w3.org/2001/XMLSchema" xmlns:p="http://schemas.microsoft.com/office/2006/metadata/properties" xmlns:ns2="f577acbf-5b0b-4b4f-9948-268e97f8d3a4" xmlns:ns3="b1e4d6ee-9f6f-43f8-a618-24f3d84da28f" targetNamespace="http://schemas.microsoft.com/office/2006/metadata/properties" ma:root="true" ma:fieldsID="5fbac08d56b1b04aa33acbc31e882ce9" ns2:_="" ns3:_="">
    <xsd:import namespace="f577acbf-5b0b-4b4f-9948-268e97f8d3a4"/>
    <xsd:import namespace="b1e4d6ee-9f6f-43f8-a618-24f3d84da28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LastSharedByUser" minOccurs="0"/>
                <xsd:element ref="ns3:LastSharedByTime" minOccurs="0"/>
                <xsd:element ref="ns2:Document_x0020_Purpose" minOccurs="0"/>
                <xsd:element ref="ns2:Initiative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77acbf-5b0b-4b4f-9948-268e97f8d3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Document_x0020_Purpose" ma:index="14" nillable="true" ma:displayName="Document Purpose" ma:default="Informational" ma:format="Dropdown" ma:internalName="Document_x0020_Purpose">
      <xsd:simpleType>
        <xsd:restriction base="dms:Choice">
          <xsd:enumeration value="Informational"/>
          <xsd:enumeration value="Feature Spec"/>
          <xsd:enumeration value="Engineering Design"/>
          <xsd:enumeration value="Planning"/>
        </xsd:restriction>
      </xsd:simpleType>
    </xsd:element>
    <xsd:element name="Initiatives" ma:index="15" nillable="true" ma:displayName="Initiatives" ma:description="List of initiatives related to this document" ma:internalName="Initiative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dd-in MAU"/>
                    <xsd:enumeration value="Custom Functions"/>
                    <xsd:enumeration value="Data &amp; Analytics"/>
                    <xsd:enumeration value="DevEx: Portals &amp; Programs"/>
                    <xsd:enumeration value="DevEx: Tools &amp; Libraries"/>
                    <xsd:enumeration value="Engineering"/>
                    <xsd:enumeration value="Excel API"/>
                    <xsd:enumeration value="In-Market Support"/>
                    <xsd:enumeration value="Maker Access"/>
                    <xsd:enumeration value="SDX Runtime &amp; Partners"/>
                    <xsd:enumeration value="SDX Service Delivery"/>
                    <xsd:enumeration value="SDX API &amp; Pipeline"/>
                    <xsd:enumeration value="Shield &amp; OCE"/>
                  </xsd:restriction>
                </xsd:simpleType>
              </xsd:element>
            </xsd:sequence>
          </xsd:extension>
        </xsd:complexContent>
      </xsd:complex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7" nillable="true" ma:displayName="MediaServiceAutoTags" ma:internalName="MediaServiceAutoTags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MediaService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e4d6ee-9f6f-43f8-a618-24f3d84da28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2" nillable="true" ma:displayName="Last Shared By User" ma:hidden="true" ma:internalName="LastSharedByUser" ma:readOnly="true">
      <xsd:simpleType>
        <xsd:restriction base="dms:Note"/>
      </xsd:simpleType>
    </xsd:element>
    <xsd:element name="LastSharedByTime" ma:index="13" nillable="true" ma:displayName="Last Shared By Time" ma:hidden="true" ma:internalName="LastSharedByTime" ma:readOnly="tru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F48E296-90D9-4A92-A29D-759F46DCA7D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0FB5453-596E-4CE8-BCCA-8DF4D5465AF4}">
  <ds:schemaRefs>
    <ds:schemaRef ds:uri="f577acbf-5b0b-4b4f-9948-268e97f8d3a4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b1e4d6ee-9f6f-43f8-a618-24f3d84da28f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2426A393-DB36-49FF-B8B1-6D5559B7AB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77acbf-5b0b-4b4f-9948-268e97f8d3a4"/>
    <ds:schemaRef ds:uri="b1e4d6ee-9f6f-43f8-a618-24f3d84da2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Accounts</vt:lpstr>
      <vt:lpstr>PL</vt:lpstr>
      <vt:lpstr>PL!Print_Area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David Clements</cp:lastModifiedBy>
  <cp:lastPrinted>2023-03-02T14:49:31Z</cp:lastPrinted>
  <dcterms:created xsi:type="dcterms:W3CDTF">2018-06-07T17:34:22Z</dcterms:created>
  <dcterms:modified xsi:type="dcterms:W3CDTF">2023-05-19T11:48:48Z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0x010100CD401524DC532D42A0E0ED886331A72B</vt:lpwstr>
  </property>
  <property fmtid="{D5CDD505-2E9C-101B-9397-08002B2CF9AE}" pid="3" name="MSIP_Label_f42aa342-8706-4288-bd11-ebb85995028c_Enabled">
    <vt:lpwstr>True</vt:lpwstr>
  </property>
  <property fmtid="{D5CDD505-2E9C-101B-9397-08002B2CF9AE}" pid="4" name="MSIP_Label_f42aa342-8706-4288-bd11-ebb85995028c_SiteId">
    <vt:lpwstr>72f988bf-86f1-41af-91ab-2d7cd011db47</vt:lpwstr>
  </property>
  <property fmtid="{D5CDD505-2E9C-101B-9397-08002B2CF9AE}" pid="5" name="MSIP_Label_f42aa342-8706-4288-bd11-ebb85995028c_Owner">
    <vt:lpwstr>t-dahop@microsoft.com</vt:lpwstr>
  </property>
  <property fmtid="{D5CDD505-2E9C-101B-9397-08002B2CF9AE}" pid="6" name="MSIP_Label_f42aa342-8706-4288-bd11-ebb85995028c_SetDate">
    <vt:lpwstr>2018-06-18T14:22:57.3833839Z</vt:lpwstr>
  </property>
  <property fmtid="{D5CDD505-2E9C-101B-9397-08002B2CF9AE}" pid="7" name="MSIP_Label_f42aa342-8706-4288-bd11-ebb85995028c_Name">
    <vt:lpwstr>General</vt:lpwstr>
  </property>
  <property fmtid="{D5CDD505-2E9C-101B-9397-08002B2CF9AE}" pid="8" name="MSIP_Label_f42aa342-8706-4288-bd11-ebb85995028c_Application">
    <vt:lpwstr>Microsoft Azure Information Protection</vt:lpwstr>
  </property>
  <property fmtid="{D5CDD505-2E9C-101B-9397-08002B2CF9AE}" pid="9" name="MSIP_Label_f42aa342-8706-4288-bd11-ebb85995028c_Extended_MSFT_Method">
    <vt:lpwstr>Automatic</vt:lpwstr>
  </property>
  <property fmtid="{D5CDD505-2E9C-101B-9397-08002B2CF9AE}" pid="10" name="Sensitivity">
    <vt:lpwstr>General</vt:lpwstr>
  </property>
</Properties>
</file>