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13_ncr:1_{829AF4A4-60F5-449D-958B-7281E568A393}" xr6:coauthVersionLast="47" xr6:coauthVersionMax="47" xr10:uidLastSave="{00000000-0000-0000-0000-000000000000}"/>
  <bookViews>
    <workbookView xWindow="-108" yWindow="-108" windowWidth="23256" windowHeight="12720" activeTab="1" xr2:uid="{06042803-5F61-4388-A6A7-67D41A001002}"/>
  </bookViews>
  <sheets>
    <sheet name="Scott's Add-in Start up guide" sheetId="1" r:id="rId1"/>
    <sheet name="Information" sheetId="27" r:id="rId2"/>
    <sheet name="Trial Balance" sheetId="37" r:id="rId3"/>
    <sheet name="Account Types" sheetId="41" r:id="rId4"/>
  </sheets>
  <definedNames>
    <definedName name="_xlnm._FilterDatabase" localSheetId="2" hidden="1">'Trial Balance'!$A$7:$C$107</definedName>
    <definedName name="OrgId">Information!$D$5</definedName>
    <definedName name="PeriodEnd">Information!$D$7</definedName>
    <definedName name="YearStart">Information!$D$8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7" l="1"/>
  <c r="A8" i="37" l="1" a="1"/>
  <c r="A8" i="37" s="1"/>
  <c r="E6" i="27"/>
  <c r="G197" i="37" l="1" a="1"/>
  <c r="G197" i="37" s="1"/>
  <c r="J197" i="37" s="1"/>
  <c r="G169" i="37" a="1"/>
  <c r="G169" i="37" s="1"/>
  <c r="J169" i="37" s="1"/>
  <c r="G192" i="37" a="1"/>
  <c r="G192" i="37" s="1"/>
  <c r="J192" i="37" s="1"/>
  <c r="G184" i="37" a="1"/>
  <c r="G184" i="37" s="1"/>
  <c r="J184" i="37" s="1"/>
  <c r="G172" i="37" a="1"/>
  <c r="G172" i="37" s="1"/>
  <c r="J172" i="37" s="1"/>
  <c r="G164" i="37" a="1"/>
  <c r="G164" i="37" s="1"/>
  <c r="J164" i="37" s="1"/>
  <c r="G156" i="37" a="1"/>
  <c r="G156" i="37" s="1"/>
  <c r="J156" i="37" s="1"/>
  <c r="G189" i="37" a="1"/>
  <c r="G189" i="37" s="1"/>
  <c r="J189" i="37" s="1"/>
  <c r="G173" i="37" a="1"/>
  <c r="G173" i="37" s="1"/>
  <c r="J173" i="37" s="1"/>
  <c r="G153" i="37" a="1"/>
  <c r="G153" i="37" s="1"/>
  <c r="J153" i="37" s="1"/>
  <c r="G196" i="37" a="1"/>
  <c r="G196" i="37" s="1"/>
  <c r="J196" i="37" s="1"/>
  <c r="G188" i="37" a="1"/>
  <c r="G188" i="37" s="1"/>
  <c r="J188" i="37" s="1"/>
  <c r="G180" i="37" a="1"/>
  <c r="G180" i="37" s="1"/>
  <c r="J180" i="37" s="1"/>
  <c r="G176" i="37" a="1"/>
  <c r="G176" i="37" s="1"/>
  <c r="J176" i="37" s="1"/>
  <c r="G168" i="37" a="1"/>
  <c r="G168" i="37" s="1"/>
  <c r="J168" i="37" s="1"/>
  <c r="G160" i="37" a="1"/>
  <c r="G160" i="37" s="1"/>
  <c r="J160" i="37" s="1"/>
  <c r="G152" i="37" a="1"/>
  <c r="G152" i="37" s="1"/>
  <c r="J152" i="37" s="1"/>
  <c r="G181" i="37" a="1"/>
  <c r="G181" i="37" s="1"/>
  <c r="J181" i="37" s="1"/>
  <c r="G149" i="37" a="1"/>
  <c r="G149" i="37" s="1"/>
  <c r="J149" i="37" s="1"/>
  <c r="G199" i="37" a="1"/>
  <c r="G199" i="37" s="1"/>
  <c r="J199" i="37" s="1"/>
  <c r="G191" i="37" a="1"/>
  <c r="G191" i="37" s="1"/>
  <c r="J191" i="37" s="1"/>
  <c r="G183" i="37" a="1"/>
  <c r="G183" i="37" s="1"/>
  <c r="J183" i="37" s="1"/>
  <c r="G179" i="37" a="1"/>
  <c r="G179" i="37" s="1"/>
  <c r="J179" i="37" s="1"/>
  <c r="G171" i="37" a="1"/>
  <c r="G171" i="37" s="1"/>
  <c r="J171" i="37" s="1"/>
  <c r="G163" i="37" a="1"/>
  <c r="G163" i="37" s="1"/>
  <c r="J163" i="37" s="1"/>
  <c r="G155" i="37" a="1"/>
  <c r="G155" i="37" s="1"/>
  <c r="J155" i="37" s="1"/>
  <c r="G177" i="37" a="1"/>
  <c r="G177" i="37" s="1"/>
  <c r="J177" i="37" s="1"/>
  <c r="G200" i="37" a="1"/>
  <c r="G200" i="37" s="1"/>
  <c r="J200" i="37" s="1"/>
  <c r="G195" i="37" a="1"/>
  <c r="G195" i="37" s="1"/>
  <c r="J195" i="37" s="1"/>
  <c r="G187" i="37" a="1"/>
  <c r="G187" i="37" s="1"/>
  <c r="J187" i="37" s="1"/>
  <c r="G175" i="37" a="1"/>
  <c r="G175" i="37" s="1"/>
  <c r="J175" i="37" s="1"/>
  <c r="G167" i="37" a="1"/>
  <c r="G167" i="37" s="1"/>
  <c r="J167" i="37" s="1"/>
  <c r="G159" i="37" a="1"/>
  <c r="G159" i="37" s="1"/>
  <c r="J159" i="37" s="1"/>
  <c r="G151" i="37" a="1"/>
  <c r="G151" i="37" s="1"/>
  <c r="J151" i="37" s="1"/>
  <c r="G185" i="37" a="1"/>
  <c r="G185" i="37" s="1"/>
  <c r="J185" i="37" s="1"/>
  <c r="G157" i="37" a="1"/>
  <c r="G157" i="37" s="1"/>
  <c r="J157" i="37" s="1"/>
  <c r="G194" i="37" a="1"/>
  <c r="G194" i="37" s="1"/>
  <c r="J194" i="37" s="1"/>
  <c r="G186" i="37" a="1"/>
  <c r="G186" i="37" s="1"/>
  <c r="J186" i="37" s="1"/>
  <c r="G178" i="37" a="1"/>
  <c r="G178" i="37" s="1"/>
  <c r="J178" i="37" s="1"/>
  <c r="G170" i="37" a="1"/>
  <c r="G170" i="37" s="1"/>
  <c r="J170" i="37" s="1"/>
  <c r="G162" i="37" a="1"/>
  <c r="G162" i="37" s="1"/>
  <c r="J162" i="37" s="1"/>
  <c r="G154" i="37" a="1"/>
  <c r="G154" i="37" s="1"/>
  <c r="J154" i="37" s="1"/>
  <c r="G193" i="37" a="1"/>
  <c r="G193" i="37" s="1"/>
  <c r="J193" i="37" s="1"/>
  <c r="G161" i="37" a="1"/>
  <c r="G161" i="37" s="1"/>
  <c r="J161" i="37" s="1"/>
  <c r="G198" i="37" a="1"/>
  <c r="G198" i="37" s="1"/>
  <c r="J198" i="37" s="1"/>
  <c r="G190" i="37" a="1"/>
  <c r="G190" i="37" s="1"/>
  <c r="J190" i="37" s="1"/>
  <c r="G182" i="37" a="1"/>
  <c r="G182" i="37" s="1"/>
  <c r="J182" i="37" s="1"/>
  <c r="G174" i="37" a="1"/>
  <c r="G174" i="37" s="1"/>
  <c r="J174" i="37" s="1"/>
  <c r="G166" i="37" a="1"/>
  <c r="G166" i="37" s="1"/>
  <c r="J166" i="37" s="1"/>
  <c r="G158" i="37" a="1"/>
  <c r="G158" i="37" s="1"/>
  <c r="J158" i="37" s="1"/>
  <c r="G150" i="37" a="1"/>
  <c r="G150" i="37" s="1"/>
  <c r="J150" i="37" s="1"/>
  <c r="G165" i="37" a="1"/>
  <c r="G165" i="37" s="1"/>
  <c r="J165" i="37" s="1"/>
  <c r="F8" i="37" l="1" a="1"/>
  <c r="F8" i="37" s="1"/>
  <c r="E8" i="37" l="1" a="1"/>
  <c r="G9" i="37" l="1" a="1"/>
  <c r="G9" i="37" s="1"/>
  <c r="J9" i="37" s="1"/>
  <c r="G148" i="37" a="1"/>
  <c r="G148" i="37" s="1"/>
  <c r="J148" i="37" s="1"/>
  <c r="G31" i="37" a="1"/>
  <c r="G31" i="37" s="1"/>
  <c r="J31" i="37" s="1"/>
  <c r="G46" i="37" a="1"/>
  <c r="G46" i="37" s="1"/>
  <c r="J46" i="37" s="1"/>
  <c r="G34" i="37" a="1"/>
  <c r="G34" i="37" s="1"/>
  <c r="J34" i="37" s="1"/>
  <c r="G33" i="37" a="1"/>
  <c r="G33" i="37" s="1"/>
  <c r="J33" i="37" s="1"/>
  <c r="G45" i="37" a="1"/>
  <c r="G45" i="37" s="1"/>
  <c r="J45" i="37" s="1"/>
  <c r="G13" i="37" a="1"/>
  <c r="G13" i="37" s="1"/>
  <c r="J13" i="37" s="1"/>
  <c r="G37" i="37" a="1"/>
  <c r="G37" i="37" s="1"/>
  <c r="J37" i="37" s="1"/>
  <c r="G44" i="37" a="1"/>
  <c r="G44" i="37" s="1"/>
  <c r="J44" i="37" s="1"/>
  <c r="G48" i="37" a="1"/>
  <c r="G48" i="37" s="1"/>
  <c r="J48" i="37" s="1"/>
  <c r="G23" i="37" a="1"/>
  <c r="G23" i="37" s="1"/>
  <c r="J23" i="37" s="1"/>
  <c r="G38" i="37" a="1"/>
  <c r="G38" i="37" s="1"/>
  <c r="J38" i="37" s="1"/>
  <c r="G30" i="37" a="1"/>
  <c r="G30" i="37" s="1"/>
  <c r="J30" i="37" s="1"/>
  <c r="G29" i="37" a="1"/>
  <c r="G29" i="37" s="1"/>
  <c r="J29" i="37" s="1"/>
  <c r="G14" i="37" a="1"/>
  <c r="G14" i="37" s="1"/>
  <c r="J14" i="37" s="1"/>
  <c r="G25" i="37" a="1"/>
  <c r="G25" i="37" s="1"/>
  <c r="J25" i="37" s="1"/>
  <c r="G22" i="37" a="1"/>
  <c r="G22" i="37" s="1"/>
  <c r="J22" i="37" s="1"/>
  <c r="G36" i="37" a="1"/>
  <c r="G36" i="37" s="1"/>
  <c r="J36" i="37" s="1"/>
  <c r="G40" i="37" a="1"/>
  <c r="G40" i="37" s="1"/>
  <c r="J40" i="37" s="1"/>
  <c r="G11" i="37" a="1"/>
  <c r="G11" i="37" s="1"/>
  <c r="J11" i="37" s="1"/>
  <c r="G26" i="37" a="1"/>
  <c r="G26" i="37" s="1"/>
  <c r="J26" i="37" s="1"/>
  <c r="G21" i="37" a="1"/>
  <c r="G21" i="37" s="1"/>
  <c r="J21" i="37" s="1"/>
  <c r="G49" i="37" a="1"/>
  <c r="G49" i="37" s="1"/>
  <c r="J49" i="37" s="1"/>
  <c r="G17" i="37" a="1"/>
  <c r="G17" i="37" s="1"/>
  <c r="J17" i="37" s="1"/>
  <c r="G28" i="37" a="1"/>
  <c r="G28" i="37" s="1"/>
  <c r="J28" i="37" s="1"/>
  <c r="G32" i="37" a="1"/>
  <c r="G32" i="37" s="1"/>
  <c r="J32" i="37" s="1"/>
  <c r="G43" i="37" a="1"/>
  <c r="G43" i="37" s="1"/>
  <c r="J43" i="37" s="1"/>
  <c r="G24" i="37" a="1"/>
  <c r="G24" i="37" s="1"/>
  <c r="J24" i="37" s="1"/>
  <c r="G20" i="37" a="1"/>
  <c r="G20" i="37" s="1"/>
  <c r="J20" i="37" s="1"/>
  <c r="G35" i="37" a="1"/>
  <c r="G35" i="37" s="1"/>
  <c r="J35" i="37" s="1"/>
  <c r="G18" i="37" a="1"/>
  <c r="G18" i="37" s="1"/>
  <c r="J18" i="37" s="1"/>
  <c r="G16" i="37" a="1"/>
  <c r="G16" i="37" s="1"/>
  <c r="J16" i="37" s="1"/>
  <c r="G27" i="37" a="1"/>
  <c r="G27" i="37" s="1"/>
  <c r="J27" i="37" s="1"/>
  <c r="G12" i="37" a="1"/>
  <c r="G12" i="37" s="1"/>
  <c r="J12" i="37" s="1"/>
  <c r="G47" i="37" a="1"/>
  <c r="G47" i="37" s="1"/>
  <c r="J47" i="37" s="1"/>
  <c r="G19" i="37" a="1"/>
  <c r="G19" i="37" s="1"/>
  <c r="J19" i="37" s="1"/>
  <c r="G50" i="37" a="1"/>
  <c r="G50" i="37" s="1"/>
  <c r="J50" i="37" s="1"/>
  <c r="G41" i="37" a="1"/>
  <c r="G41" i="37" s="1"/>
  <c r="J41" i="37" s="1"/>
  <c r="G42" i="37" a="1"/>
  <c r="G42" i="37" s="1"/>
  <c r="J42" i="37" s="1"/>
  <c r="G39" i="37" a="1"/>
  <c r="G39" i="37" s="1"/>
  <c r="J39" i="37" s="1"/>
  <c r="G15" i="37" a="1"/>
  <c r="G15" i="37" s="1"/>
  <c r="J15" i="37" s="1"/>
  <c r="E8" i="37"/>
  <c r="F7" i="27" l="1"/>
  <c r="A3" i="37"/>
  <c r="E7" i="27"/>
  <c r="F6" i="27" l="1"/>
  <c r="F8" i="27" s="1"/>
  <c r="H189" i="37"/>
  <c r="I189" i="37"/>
  <c r="H182" i="37"/>
  <c r="I182" i="37"/>
  <c r="I185" i="37"/>
  <c r="H185" i="37"/>
  <c r="H190" i="37"/>
  <c r="I190" i="37"/>
  <c r="H173" i="37"/>
  <c r="I173" i="37"/>
  <c r="H156" i="37"/>
  <c r="I156" i="37"/>
  <c r="I24" i="37"/>
  <c r="H24" i="37"/>
  <c r="H160" i="37"/>
  <c r="I160" i="37"/>
  <c r="H40" i="37"/>
  <c r="I40" i="37"/>
  <c r="H159" i="37"/>
  <c r="I159" i="37"/>
  <c r="H31" i="37"/>
  <c r="I31" i="37"/>
  <c r="I155" i="37"/>
  <c r="H155" i="37"/>
  <c r="I27" i="37"/>
  <c r="H27" i="37"/>
  <c r="H30" i="37"/>
  <c r="I30" i="37"/>
  <c r="H158" i="37"/>
  <c r="I158" i="37"/>
  <c r="H46" i="37"/>
  <c r="I46" i="37"/>
  <c r="H33" i="37"/>
  <c r="I33" i="37"/>
  <c r="H178" i="37"/>
  <c r="I178" i="37"/>
  <c r="H165" i="37"/>
  <c r="I165" i="37"/>
  <c r="I157" i="37"/>
  <c r="H157" i="37"/>
  <c r="H148" i="37"/>
  <c r="I148" i="37"/>
  <c r="H16" i="37"/>
  <c r="I16" i="37"/>
  <c r="H152" i="37"/>
  <c r="I152" i="37"/>
  <c r="H32" i="37"/>
  <c r="I32" i="37"/>
  <c r="I151" i="37"/>
  <c r="H151" i="37"/>
  <c r="I23" i="37"/>
  <c r="H23" i="37"/>
  <c r="I19" i="37"/>
  <c r="H19" i="37"/>
  <c r="H22" i="37"/>
  <c r="I22" i="37"/>
  <c r="H154" i="37"/>
  <c r="I154" i="37"/>
  <c r="H42" i="37"/>
  <c r="I42" i="37"/>
  <c r="H29" i="37"/>
  <c r="I29" i="37"/>
  <c r="H149" i="37"/>
  <c r="I149" i="37"/>
  <c r="I177" i="37"/>
  <c r="H177" i="37"/>
  <c r="H181" i="37"/>
  <c r="I181" i="37"/>
  <c r="H20" i="37"/>
  <c r="I20" i="37"/>
  <c r="I15" i="37"/>
  <c r="H15" i="37"/>
  <c r="H18" i="37"/>
  <c r="I18" i="37"/>
  <c r="H150" i="37"/>
  <c r="I150" i="37"/>
  <c r="H34" i="37"/>
  <c r="I34" i="37"/>
  <c r="H25" i="37"/>
  <c r="I25" i="37"/>
  <c r="H161" i="37"/>
  <c r="I161" i="37"/>
  <c r="H197" i="37"/>
  <c r="I197" i="37"/>
  <c r="I196" i="37"/>
  <c r="H196" i="37"/>
  <c r="H200" i="37"/>
  <c r="I200" i="37"/>
  <c r="I199" i="37"/>
  <c r="H199" i="37"/>
  <c r="H195" i="37"/>
  <c r="I195" i="37"/>
  <c r="H26" i="37"/>
  <c r="I26" i="37"/>
  <c r="H21" i="37"/>
  <c r="I21" i="37"/>
  <c r="H186" i="37"/>
  <c r="I186" i="37"/>
  <c r="H188" i="37"/>
  <c r="I188" i="37"/>
  <c r="H192" i="37"/>
  <c r="I192" i="37"/>
  <c r="I191" i="37"/>
  <c r="H191" i="37"/>
  <c r="I187" i="37"/>
  <c r="H187" i="37"/>
  <c r="H174" i="37"/>
  <c r="I174" i="37"/>
  <c r="H14" i="37"/>
  <c r="I14" i="37"/>
  <c r="H49" i="37"/>
  <c r="I49" i="37"/>
  <c r="H17" i="37"/>
  <c r="I17" i="37"/>
  <c r="I193" i="37"/>
  <c r="H193" i="37"/>
  <c r="H194" i="37"/>
  <c r="I194" i="37"/>
  <c r="I180" i="37"/>
  <c r="H180" i="37"/>
  <c r="H44" i="37"/>
  <c r="I44" i="37"/>
  <c r="H184" i="37"/>
  <c r="I184" i="37"/>
  <c r="I183" i="37"/>
  <c r="H183" i="37"/>
  <c r="H179" i="37"/>
  <c r="I179" i="37"/>
  <c r="H170" i="37"/>
  <c r="I170" i="37"/>
  <c r="H45" i="37"/>
  <c r="I45" i="37"/>
  <c r="H13" i="37"/>
  <c r="I13" i="37"/>
  <c r="H172" i="37"/>
  <c r="I172" i="37"/>
  <c r="H36" i="37"/>
  <c r="I36" i="37"/>
  <c r="H176" i="37"/>
  <c r="I176" i="37"/>
  <c r="I171" i="37"/>
  <c r="H171" i="37"/>
  <c r="H47" i="37"/>
  <c r="I47" i="37"/>
  <c r="I175" i="37"/>
  <c r="H175" i="37"/>
  <c r="I43" i="37"/>
  <c r="H43" i="37"/>
  <c r="H50" i="37"/>
  <c r="I50" i="37"/>
  <c r="H166" i="37"/>
  <c r="I166" i="37"/>
  <c r="H41" i="37"/>
  <c r="I41" i="37"/>
  <c r="H9" i="37"/>
  <c r="I9" i="37"/>
  <c r="I169" i="37"/>
  <c r="H169" i="37"/>
  <c r="H198" i="37"/>
  <c r="I198" i="37"/>
  <c r="H153" i="37"/>
  <c r="I153" i="37"/>
  <c r="I164" i="37"/>
  <c r="H164" i="37"/>
  <c r="H28" i="37"/>
  <c r="I28" i="37"/>
  <c r="H168" i="37"/>
  <c r="I168" i="37"/>
  <c r="H48" i="37"/>
  <c r="I48" i="37"/>
  <c r="I167" i="37"/>
  <c r="H167" i="37"/>
  <c r="I39" i="37"/>
  <c r="H39" i="37"/>
  <c r="I163" i="37"/>
  <c r="H163" i="37"/>
  <c r="I35" i="37"/>
  <c r="H35" i="37"/>
  <c r="H38" i="37"/>
  <c r="I38" i="37"/>
  <c r="H162" i="37"/>
  <c r="I162" i="37"/>
  <c r="H37" i="37"/>
  <c r="I37" i="37"/>
  <c r="D8" i="27" l="1"/>
  <c r="G8" i="37" l="1" a="1"/>
  <c r="G8" i="37" s="1"/>
  <c r="J8" i="37" s="1"/>
  <c r="G53" i="37" a="1"/>
  <c r="G53" i="37" s="1"/>
  <c r="J53" i="37" s="1"/>
  <c r="G57" i="37" a="1"/>
  <c r="G57" i="37" s="1"/>
  <c r="J57" i="37" s="1"/>
  <c r="I57" i="37" s="1"/>
  <c r="G61" i="37" a="1"/>
  <c r="G61" i="37" s="1"/>
  <c r="J61" i="37" s="1"/>
  <c r="I61" i="37" s="1"/>
  <c r="G65" i="37" a="1"/>
  <c r="G65" i="37" s="1"/>
  <c r="J65" i="37" s="1"/>
  <c r="H65" i="37" s="1"/>
  <c r="G69" i="37" a="1"/>
  <c r="G69" i="37" s="1"/>
  <c r="J69" i="37" s="1"/>
  <c r="I69" i="37" s="1"/>
  <c r="G73" i="37" a="1"/>
  <c r="G73" i="37" s="1"/>
  <c r="J73" i="37" s="1"/>
  <c r="H73" i="37" s="1"/>
  <c r="G77" i="37" a="1"/>
  <c r="G77" i="37" s="1"/>
  <c r="J77" i="37" s="1"/>
  <c r="H77" i="37" s="1"/>
  <c r="G81" i="37" a="1"/>
  <c r="G81" i="37" s="1"/>
  <c r="J81" i="37" s="1"/>
  <c r="I81" i="37" s="1"/>
  <c r="G85" i="37" a="1"/>
  <c r="G85" i="37" s="1"/>
  <c r="J85" i="37" s="1"/>
  <c r="H85" i="37" s="1"/>
  <c r="G89" i="37" a="1"/>
  <c r="G89" i="37" s="1"/>
  <c r="J89" i="37" s="1"/>
  <c r="H89" i="37" s="1"/>
  <c r="G93" i="37" a="1"/>
  <c r="G93" i="37" s="1"/>
  <c r="J93" i="37" s="1"/>
  <c r="H93" i="37" s="1"/>
  <c r="G97" i="37" a="1"/>
  <c r="G97" i="37" s="1"/>
  <c r="J97" i="37" s="1"/>
  <c r="I97" i="37" s="1"/>
  <c r="G125" i="37" a="1"/>
  <c r="G125" i="37" s="1"/>
  <c r="J125" i="37" s="1"/>
  <c r="I125" i="37" s="1"/>
  <c r="G145" i="37" a="1"/>
  <c r="G145" i="37" s="1"/>
  <c r="J145" i="37" s="1"/>
  <c r="I145" i="37" s="1"/>
  <c r="G58" i="37" a="1"/>
  <c r="G58" i="37" s="1"/>
  <c r="J58" i="37" s="1"/>
  <c r="I58" i="37" s="1"/>
  <c r="G70" i="37" a="1"/>
  <c r="G70" i="37" s="1"/>
  <c r="J70" i="37" s="1"/>
  <c r="I70" i="37" s="1"/>
  <c r="G78" i="37" a="1"/>
  <c r="G78" i="37" s="1"/>
  <c r="J78" i="37" s="1"/>
  <c r="I78" i="37" s="1"/>
  <c r="G86" i="37" a="1"/>
  <c r="G86" i="37" s="1"/>
  <c r="J86" i="37" s="1"/>
  <c r="H86" i="37" s="1"/>
  <c r="G94" i="37" a="1"/>
  <c r="G94" i="37" s="1"/>
  <c r="J94" i="37" s="1"/>
  <c r="H94" i="37" s="1"/>
  <c r="G102" i="37" a="1"/>
  <c r="G102" i="37" s="1"/>
  <c r="J102" i="37" s="1"/>
  <c r="H102" i="37" s="1"/>
  <c r="G114" i="37" a="1"/>
  <c r="G114" i="37" s="1"/>
  <c r="J114" i="37" s="1"/>
  <c r="H114" i="37" s="1"/>
  <c r="G122" i="37" a="1"/>
  <c r="G122" i="37" s="1"/>
  <c r="J122" i="37" s="1"/>
  <c r="H122" i="37" s="1"/>
  <c r="G126" i="37" a="1"/>
  <c r="G126" i="37" s="1"/>
  <c r="J126" i="37" s="1"/>
  <c r="H126" i="37" s="1"/>
  <c r="G134" i="37" a="1"/>
  <c r="G134" i="37" s="1"/>
  <c r="J134" i="37" s="1"/>
  <c r="H134" i="37" s="1"/>
  <c r="G142" i="37" a="1"/>
  <c r="G142" i="37" s="1"/>
  <c r="J142" i="37" s="1"/>
  <c r="I142" i="37" s="1"/>
  <c r="G105" i="37" a="1"/>
  <c r="G105" i="37" s="1"/>
  <c r="J105" i="37" s="1"/>
  <c r="I105" i="37" s="1"/>
  <c r="G137" i="37" a="1"/>
  <c r="G137" i="37" s="1"/>
  <c r="J137" i="37" s="1"/>
  <c r="I137" i="37" s="1"/>
  <c r="G10" i="37" a="1"/>
  <c r="G10" i="37" s="1"/>
  <c r="J10" i="37" s="1"/>
  <c r="H10" i="37" s="1"/>
  <c r="G54" i="37" a="1"/>
  <c r="G54" i="37" s="1"/>
  <c r="J54" i="37" s="1"/>
  <c r="H54" i="37" s="1"/>
  <c r="G62" i="37" a="1"/>
  <c r="G62" i="37" s="1"/>
  <c r="J62" i="37" s="1"/>
  <c r="H62" i="37" s="1"/>
  <c r="G66" i="37" a="1"/>
  <c r="G66" i="37" s="1"/>
  <c r="J66" i="37" s="1"/>
  <c r="H66" i="37" s="1"/>
  <c r="G74" i="37" a="1"/>
  <c r="G74" i="37" s="1"/>
  <c r="J74" i="37" s="1"/>
  <c r="H74" i="37" s="1"/>
  <c r="G82" i="37" a="1"/>
  <c r="G82" i="37" s="1"/>
  <c r="J82" i="37" s="1"/>
  <c r="I82" i="37" s="1"/>
  <c r="G90" i="37" a="1"/>
  <c r="G90" i="37" s="1"/>
  <c r="J90" i="37" s="1"/>
  <c r="I90" i="37" s="1"/>
  <c r="G98" i="37" a="1"/>
  <c r="G98" i="37" s="1"/>
  <c r="J98" i="37" s="1"/>
  <c r="I98" i="37" s="1"/>
  <c r="G106" i="37" a="1"/>
  <c r="G106" i="37" s="1"/>
  <c r="J106" i="37" s="1"/>
  <c r="H106" i="37" s="1"/>
  <c r="G110" i="37" a="1"/>
  <c r="G110" i="37" s="1"/>
  <c r="J110" i="37" s="1"/>
  <c r="H110" i="37" s="1"/>
  <c r="G118" i="37" a="1"/>
  <c r="G118" i="37" s="1"/>
  <c r="J118" i="37" s="1"/>
  <c r="I118" i="37" s="1"/>
  <c r="G130" i="37" a="1"/>
  <c r="G130" i="37" s="1"/>
  <c r="J130" i="37" s="1"/>
  <c r="I130" i="37" s="1"/>
  <c r="G138" i="37" a="1"/>
  <c r="G138" i="37" s="1"/>
  <c r="J138" i="37" s="1"/>
  <c r="I138" i="37" s="1"/>
  <c r="G146" i="37" a="1"/>
  <c r="G146" i="37" s="1"/>
  <c r="J146" i="37" s="1"/>
  <c r="I146" i="37" s="1"/>
  <c r="G121" i="37" a="1"/>
  <c r="G121" i="37" s="1"/>
  <c r="J121" i="37" s="1"/>
  <c r="H121" i="37" s="1"/>
  <c r="G133" i="37" a="1"/>
  <c r="G133" i="37" s="1"/>
  <c r="J133" i="37" s="1"/>
  <c r="I133" i="37" s="1"/>
  <c r="G51" i="37" a="1"/>
  <c r="G51" i="37" s="1"/>
  <c r="J51" i="37" s="1"/>
  <c r="H51" i="37" s="1"/>
  <c r="G59" i="37" a="1"/>
  <c r="G59" i="37" s="1"/>
  <c r="J59" i="37" s="1"/>
  <c r="H59" i="37" s="1"/>
  <c r="G67" i="37" a="1"/>
  <c r="G67" i="37" s="1"/>
  <c r="J67" i="37" s="1"/>
  <c r="H67" i="37" s="1"/>
  <c r="G75" i="37" a="1"/>
  <c r="G75" i="37" s="1"/>
  <c r="J75" i="37" s="1"/>
  <c r="H75" i="37" s="1"/>
  <c r="G83" i="37" a="1"/>
  <c r="G83" i="37" s="1"/>
  <c r="J83" i="37" s="1"/>
  <c r="H83" i="37" s="1"/>
  <c r="G91" i="37" a="1"/>
  <c r="G91" i="37" s="1"/>
  <c r="J91" i="37" s="1"/>
  <c r="I91" i="37" s="1"/>
  <c r="G95" i="37" a="1"/>
  <c r="G95" i="37" s="1"/>
  <c r="J95" i="37" s="1"/>
  <c r="H95" i="37" s="1"/>
  <c r="G103" i="37" a="1"/>
  <c r="G103" i="37" s="1"/>
  <c r="J103" i="37" s="1"/>
  <c r="I103" i="37" s="1"/>
  <c r="G115" i="37" a="1"/>
  <c r="G115" i="37" s="1"/>
  <c r="J115" i="37" s="1"/>
  <c r="I115" i="37" s="1"/>
  <c r="G123" i="37" a="1"/>
  <c r="G123" i="37" s="1"/>
  <c r="J123" i="37" s="1"/>
  <c r="I123" i="37" s="1"/>
  <c r="G127" i="37" a="1"/>
  <c r="G127" i="37" s="1"/>
  <c r="J127" i="37" s="1"/>
  <c r="H127" i="37" s="1"/>
  <c r="G135" i="37" a="1"/>
  <c r="G135" i="37" s="1"/>
  <c r="J135" i="37" s="1"/>
  <c r="I135" i="37" s="1"/>
  <c r="G143" i="37" a="1"/>
  <c r="G143" i="37" s="1"/>
  <c r="J143" i="37" s="1"/>
  <c r="H143" i="37" s="1"/>
  <c r="G113" i="37" a="1"/>
  <c r="G113" i="37" s="1"/>
  <c r="J113" i="37" s="1"/>
  <c r="H113" i="37" s="1"/>
  <c r="G141" i="37" a="1"/>
  <c r="G141" i="37" s="1"/>
  <c r="J141" i="37" s="1"/>
  <c r="H141" i="37" s="1"/>
  <c r="G55" i="37" a="1"/>
  <c r="G55" i="37" s="1"/>
  <c r="J55" i="37" s="1"/>
  <c r="H55" i="37" s="1"/>
  <c r="G63" i="37" a="1"/>
  <c r="G63" i="37" s="1"/>
  <c r="J63" i="37" s="1"/>
  <c r="I63" i="37" s="1"/>
  <c r="G71" i="37" a="1"/>
  <c r="G71" i="37" s="1"/>
  <c r="J71" i="37" s="1"/>
  <c r="H71" i="37" s="1"/>
  <c r="G79" i="37" a="1"/>
  <c r="G79" i="37" s="1"/>
  <c r="J79" i="37" s="1"/>
  <c r="I79" i="37" s="1"/>
  <c r="G87" i="37" a="1"/>
  <c r="G87" i="37" s="1"/>
  <c r="J87" i="37" s="1"/>
  <c r="I87" i="37" s="1"/>
  <c r="G99" i="37" a="1"/>
  <c r="G99" i="37" s="1"/>
  <c r="J99" i="37" s="1"/>
  <c r="I99" i="37" s="1"/>
  <c r="G107" i="37" a="1"/>
  <c r="G107" i="37" s="1"/>
  <c r="J107" i="37" s="1"/>
  <c r="H107" i="37" s="1"/>
  <c r="G111" i="37" a="1"/>
  <c r="G111" i="37" s="1"/>
  <c r="J111" i="37" s="1"/>
  <c r="I111" i="37" s="1"/>
  <c r="G119" i="37" a="1"/>
  <c r="G119" i="37" s="1"/>
  <c r="J119" i="37" s="1"/>
  <c r="I119" i="37" s="1"/>
  <c r="G131" i="37" a="1"/>
  <c r="G131" i="37" s="1"/>
  <c r="J131" i="37" s="1"/>
  <c r="H131" i="37" s="1"/>
  <c r="G139" i="37" a="1"/>
  <c r="G139" i="37" s="1"/>
  <c r="J139" i="37" s="1"/>
  <c r="H139" i="37" s="1"/>
  <c r="G147" i="37" a="1"/>
  <c r="G147" i="37" s="1"/>
  <c r="J147" i="37" s="1"/>
  <c r="H147" i="37" s="1"/>
  <c r="G117" i="37" a="1"/>
  <c r="G117" i="37" s="1"/>
  <c r="J117" i="37" s="1"/>
  <c r="H117" i="37" s="1"/>
  <c r="G56" i="37" a="1"/>
  <c r="G56" i="37" s="1"/>
  <c r="J56" i="37" s="1"/>
  <c r="H56" i="37" s="1"/>
  <c r="G68" i="37" a="1"/>
  <c r="G68" i="37" s="1"/>
  <c r="J68" i="37" s="1"/>
  <c r="H68" i="37" s="1"/>
  <c r="G76" i="37" a="1"/>
  <c r="G76" i="37" s="1"/>
  <c r="J76" i="37" s="1"/>
  <c r="H76" i="37" s="1"/>
  <c r="G84" i="37" a="1"/>
  <c r="G84" i="37" s="1"/>
  <c r="J84" i="37" s="1"/>
  <c r="I84" i="37" s="1"/>
  <c r="G92" i="37" a="1"/>
  <c r="G92" i="37" s="1"/>
  <c r="J92" i="37" s="1"/>
  <c r="I92" i="37" s="1"/>
  <c r="G100" i="37" a="1"/>
  <c r="G100" i="37" s="1"/>
  <c r="J100" i="37" s="1"/>
  <c r="I100" i="37" s="1"/>
  <c r="G108" i="37" a="1"/>
  <c r="G108" i="37" s="1"/>
  <c r="J108" i="37" s="1"/>
  <c r="H108" i="37" s="1"/>
  <c r="G116" i="37" a="1"/>
  <c r="G116" i="37" s="1"/>
  <c r="J116" i="37" s="1"/>
  <c r="I116" i="37" s="1"/>
  <c r="G120" i="37" a="1"/>
  <c r="G120" i="37" s="1"/>
  <c r="J120" i="37" s="1"/>
  <c r="I120" i="37" s="1"/>
  <c r="G128" i="37" a="1"/>
  <c r="G128" i="37" s="1"/>
  <c r="J128" i="37" s="1"/>
  <c r="I128" i="37" s="1"/>
  <c r="G136" i="37" a="1"/>
  <c r="G136" i="37" s="1"/>
  <c r="J136" i="37" s="1"/>
  <c r="I136" i="37" s="1"/>
  <c r="G144" i="37" a="1"/>
  <c r="G144" i="37" s="1"/>
  <c r="J144" i="37" s="1"/>
  <c r="H144" i="37" s="1"/>
  <c r="G101" i="37" a="1"/>
  <c r="G101" i="37" s="1"/>
  <c r="J101" i="37" s="1"/>
  <c r="I101" i="37" s="1"/>
  <c r="G52" i="37" a="1"/>
  <c r="G52" i="37" s="1"/>
  <c r="J52" i="37" s="1"/>
  <c r="I52" i="37" s="1"/>
  <c r="G60" i="37" a="1"/>
  <c r="G60" i="37" s="1"/>
  <c r="J60" i="37" s="1"/>
  <c r="I60" i="37" s="1"/>
  <c r="G64" i="37" a="1"/>
  <c r="G64" i="37" s="1"/>
  <c r="J64" i="37" s="1"/>
  <c r="I64" i="37" s="1"/>
  <c r="G72" i="37" a="1"/>
  <c r="G72" i="37" s="1"/>
  <c r="J72" i="37" s="1"/>
  <c r="I72" i="37" s="1"/>
  <c r="G80" i="37" a="1"/>
  <c r="G80" i="37" s="1"/>
  <c r="J80" i="37" s="1"/>
  <c r="I80" i="37" s="1"/>
  <c r="G88" i="37" a="1"/>
  <c r="G88" i="37" s="1"/>
  <c r="J88" i="37" s="1"/>
  <c r="I88" i="37" s="1"/>
  <c r="G96" i="37" a="1"/>
  <c r="G96" i="37" s="1"/>
  <c r="J96" i="37" s="1"/>
  <c r="H96" i="37" s="1"/>
  <c r="G104" i="37" a="1"/>
  <c r="G104" i="37" s="1"/>
  <c r="J104" i="37" s="1"/>
  <c r="I104" i="37" s="1"/>
  <c r="G112" i="37" a="1"/>
  <c r="G112" i="37" s="1"/>
  <c r="J112" i="37" s="1"/>
  <c r="I112" i="37" s="1"/>
  <c r="G124" i="37" a="1"/>
  <c r="G124" i="37" s="1"/>
  <c r="J124" i="37" s="1"/>
  <c r="I124" i="37" s="1"/>
  <c r="G132" i="37" a="1"/>
  <c r="G132" i="37" s="1"/>
  <c r="J132" i="37" s="1"/>
  <c r="H132" i="37" s="1"/>
  <c r="G140" i="37" a="1"/>
  <c r="G140" i="37" s="1"/>
  <c r="J140" i="37" s="1"/>
  <c r="I140" i="37" s="1"/>
  <c r="G109" i="37" a="1"/>
  <c r="G109" i="37" s="1"/>
  <c r="J109" i="37" s="1"/>
  <c r="I109" i="37" s="1"/>
  <c r="G129" i="37" a="1"/>
  <c r="G129" i="37" s="1"/>
  <c r="J129" i="37" s="1"/>
  <c r="H129" i="37" s="1"/>
  <c r="G8" i="27"/>
  <c r="H105" i="37" l="1"/>
  <c r="I131" i="37"/>
  <c r="H61" i="37"/>
  <c r="I89" i="37"/>
  <c r="H111" i="37"/>
  <c r="H145" i="37"/>
  <c r="I108" i="37"/>
  <c r="I65" i="37"/>
  <c r="H115" i="37"/>
  <c r="H70" i="37"/>
  <c r="I147" i="37"/>
  <c r="I83" i="37"/>
  <c r="I106" i="37"/>
  <c r="I114" i="37"/>
  <c r="H98" i="37"/>
  <c r="H92" i="37"/>
  <c r="H119" i="37"/>
  <c r="H138" i="37"/>
  <c r="H64" i="37"/>
  <c r="I62" i="37"/>
  <c r="H82" i="37"/>
  <c r="I107" i="37"/>
  <c r="I76" i="37"/>
  <c r="I54" i="37"/>
  <c r="H124" i="37"/>
  <c r="H100" i="37"/>
  <c r="H135" i="37"/>
  <c r="H133" i="37"/>
  <c r="H81" i="37"/>
  <c r="I77" i="37"/>
  <c r="H99" i="37"/>
  <c r="H91" i="37"/>
  <c r="H78" i="37"/>
  <c r="I132" i="37"/>
  <c r="I93" i="37"/>
  <c r="H11" i="37"/>
  <c r="I11" i="37"/>
  <c r="H12" i="37"/>
  <c r="I12" i="37"/>
  <c r="H116" i="37"/>
  <c r="H90" i="37"/>
  <c r="I143" i="37"/>
  <c r="H120" i="37"/>
  <c r="H58" i="37"/>
  <c r="H103" i="37"/>
  <c r="H137" i="37"/>
  <c r="H57" i="37"/>
  <c r="H104" i="37"/>
  <c r="H101" i="37"/>
  <c r="H84" i="37"/>
  <c r="I134" i="37"/>
  <c r="I56" i="37"/>
  <c r="H88" i="37"/>
  <c r="I141" i="37"/>
  <c r="I74" i="37"/>
  <c r="H63" i="37"/>
  <c r="I71" i="37"/>
  <c r="I121" i="37"/>
  <c r="I68" i="37"/>
  <c r="I10" i="37"/>
  <c r="H60" i="37"/>
  <c r="I117" i="37"/>
  <c r="I127" i="37"/>
  <c r="H125" i="37"/>
  <c r="I96" i="37"/>
  <c r="H72" i="37"/>
  <c r="I102" i="37"/>
  <c r="I75" i="37"/>
  <c r="I51" i="37"/>
  <c r="H69" i="37"/>
  <c r="H80" i="37"/>
  <c r="H118" i="37"/>
  <c r="I59" i="37"/>
  <c r="H109" i="37"/>
  <c r="H112" i="37"/>
  <c r="I95" i="37"/>
  <c r="H97" i="37"/>
  <c r="H140" i="37"/>
  <c r="I126" i="37"/>
  <c r="I144" i="37"/>
  <c r="I73" i="37"/>
  <c r="I129" i="37"/>
  <c r="I122" i="37"/>
  <c r="I110" i="37"/>
  <c r="I113" i="37"/>
  <c r="I55" i="37"/>
  <c r="I94" i="37"/>
  <c r="H130" i="37"/>
  <c r="H79" i="37"/>
  <c r="H52" i="37"/>
  <c r="H87" i="37"/>
  <c r="I67" i="37"/>
  <c r="I86" i="37"/>
  <c r="H136" i="37"/>
  <c r="H128" i="37"/>
  <c r="I139" i="37"/>
  <c r="I85" i="37"/>
  <c r="I66" i="37"/>
  <c r="H142" i="37"/>
  <c r="H123" i="37"/>
  <c r="H8" i="37"/>
  <c r="I8" i="37"/>
  <c r="H146" i="37"/>
  <c r="I53" i="37"/>
  <c r="H53" i="37"/>
  <c r="H5" i="37" l="1"/>
  <c r="I5" i="37"/>
  <c r="J5" i="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Clements</author>
  </authors>
  <commentList>
    <comment ref="E7" authorId="0" shapeId="0" xr:uid="{9293E69E-63FF-4C71-994F-5380E9EBBFD6}">
      <text>
        <r>
          <rPr>
            <b/>
            <sz val="9"/>
            <color indexed="81"/>
            <rFont val="Tahoma"/>
            <family val="2"/>
          </rPr>
          <t>Dynamic Lookup Formulas:</t>
        </r>
        <r>
          <rPr>
            <sz val="9"/>
            <color indexed="81"/>
            <rFont val="Tahoma"/>
            <family val="2"/>
          </rPr>
          <t xml:space="preserve">
The PL and XTB columns contain lookup formulas which will automatically spill their results alongside the SCOTT.CHART function (by using the dynamic array hashtag # feature).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<sst xmlns="http://schemas.openxmlformats.org/spreadsheetml/2006/main" count="86" uniqueCount="77">
  <si>
    <t>Trial Balance</t>
  </si>
  <si>
    <t>Credit</t>
  </si>
  <si>
    <t>Debit</t>
  </si>
  <si>
    <t>PL</t>
  </si>
  <si>
    <t>Scott's Org ID</t>
  </si>
  <si>
    <t>Sales</t>
  </si>
  <si>
    <t xml:space="preserve">This report is dynamic and should work for any Chart of Accounts. </t>
  </si>
  <si>
    <t>Information and Data Input Sheet - Trial Balance Using Scott's Add-in functions</t>
  </si>
  <si>
    <t>&lt;Insert your Company Name here&gt;</t>
  </si>
  <si>
    <t>***Important Instructions***</t>
  </si>
  <si>
    <t>Connect the workbook to your accounting system.  Go to the Welcome tab of the add-in to this.</t>
  </si>
  <si>
    <t>First time users: If your Organization status under the Organization tab is showing "preparing", please wait until the on-time data load completes.</t>
  </si>
  <si>
    <t>***Important Notes***</t>
  </si>
  <si>
    <t>As you extend the functionality of the workbook, you may want to consider switching Excel to manual recalculation while you build out your model.</t>
  </si>
  <si>
    <t>Type</t>
  </si>
  <si>
    <t>ClassID</t>
  </si>
  <si>
    <t>Bank</t>
  </si>
  <si>
    <t>Current Asset</t>
  </si>
  <si>
    <t>Fixed Asset</t>
  </si>
  <si>
    <t>Equity</t>
  </si>
  <si>
    <t>Expense</t>
  </si>
  <si>
    <t>Other Income</t>
  </si>
  <si>
    <t>Code</t>
  </si>
  <si>
    <t>Name</t>
  </si>
  <si>
    <t>Accounts Receivable</t>
  </si>
  <si>
    <t>Accounts Payable</t>
  </si>
  <si>
    <t>Cost of Goods Sold</t>
  </si>
  <si>
    <t>Credit Card</t>
  </si>
  <si>
    <t>Income</t>
  </si>
  <si>
    <t>Long Term Liability</t>
  </si>
  <si>
    <t>Other Asset</t>
  </si>
  <si>
    <t>Other Current Asset</t>
  </si>
  <si>
    <t>Other Current Liability</t>
  </si>
  <si>
    <t>Other Expense</t>
  </si>
  <si>
    <t>XTB</t>
  </si>
  <si>
    <t>Category</t>
  </si>
  <si>
    <t>Balance</t>
  </si>
  <si>
    <t>Report Totals:</t>
  </si>
  <si>
    <t>Months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</si>
  <si>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</si>
  <si>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</si>
  <si>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</si>
  <si>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</si>
  <si>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</si>
  <si>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</si>
  <si>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</si>
  <si>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</si>
  <si>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</si>
  <si>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</si>
  <si>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</si>
  <si>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</si>
  <si>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Fiscal Year End Month</t>
  </si>
  <si>
    <t>Report Date (as at Today)</t>
  </si>
  <si>
    <t>Base Data Entry:</t>
  </si>
  <si>
    <t>to</t>
  </si>
  <si>
    <t>Current Financial Year</t>
  </si>
  <si>
    <t>GL Amount</t>
  </si>
  <si>
    <t>This Trial Balance Template uses Scott's excel Add-In for QBO for reporting purposes</t>
  </si>
  <si>
    <t>This template works for QBO only</t>
  </si>
  <si>
    <t>Scott's GL function then matches the GL Account description back to QBO and populates based on YTD up to today.</t>
  </si>
  <si>
    <t>1)</t>
  </si>
  <si>
    <t>2)</t>
  </si>
  <si>
    <t>Scott's CHART function is used to populate the report with account Codes, Names etc. for every GL Account set up in the organisation.</t>
  </si>
  <si>
    <t>3)</t>
  </si>
  <si>
    <t>4)</t>
  </si>
  <si>
    <t>5)</t>
  </si>
  <si>
    <t>6)</t>
  </si>
  <si>
    <t>"Normal" balances for accounts are represented by a +positive sign.  Abnormal balances are represented by a -negative.</t>
  </si>
  <si>
    <t>The Information sheet is protected (without a password) to prevent accidental changes to the date formulas.</t>
  </si>
  <si>
    <t>In cell D6 above, select your company's year end month (the current financial year will be displayed on row 8).</t>
  </si>
  <si>
    <t>Enter or paste your Scott's Org ID into cell D5 above.  The Org ID is found in the add-in Organizations tab.</t>
  </si>
  <si>
    <t>&gt;  You can enter a custom report date in cell D7 above, if desired.</t>
  </si>
  <si>
    <r>
      <t xml:space="preserve">&gt;  To revert back to today's date, enter the formula </t>
    </r>
    <r>
      <rPr>
        <b/>
        <sz val="12"/>
        <color theme="1"/>
        <rFont val="Calibri"/>
        <family val="2"/>
        <scheme val="minor"/>
      </rPr>
      <t>=TODAY()</t>
    </r>
    <r>
      <rPr>
        <sz val="12"/>
        <color theme="1"/>
        <rFont val="Calibri"/>
        <family val="2"/>
        <scheme val="minor"/>
      </rPr>
      <t xml:space="preserve"> in cell D7 above.</t>
    </r>
  </si>
  <si>
    <t>&gt;  You can see this in cell A8 on the Trial Balance sheet.</t>
  </si>
  <si>
    <t>&gt;  For example: an Expense account with a -negative sign, would indicate a Credit balance (abnormal).</t>
  </si>
  <si>
    <r>
      <t xml:space="preserve">&gt;  You can unprotect this sheet, if desired: on the Ribbon go to the </t>
    </r>
    <r>
      <rPr>
        <b/>
        <sz val="12"/>
        <color theme="1"/>
        <rFont val="Calibri"/>
        <family val="2"/>
        <scheme val="minor"/>
      </rPr>
      <t>Review Tab &gt; Protect Group &gt; Unprotect Sheet</t>
    </r>
  </si>
  <si>
    <t>The Totals for the Trial Balance are at the top of the Report to enable different numbers of accounts.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</si>
</sst>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1409]d\ mmmm\ yyyy;@"/>
  </numFmts>
  <fonts count="2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20"/>
      <name val="Cambria"/>
      <family val="1"/>
    </font>
    <font>
      <b/>
      <sz val="16"/>
      <color rgb="FF00B0F0"/>
      <name val="Calibri"/>
      <family val="2"/>
      <scheme val="minor"/>
    </font>
    <font>
      <sz val="12"/>
      <color rgb="FF00B0F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rgb="FF3F3F76"/>
      <name val="Calibri"/>
      <family val="2"/>
      <scheme val="minor"/>
    </font>
    <font>
      <sz val="12"/>
      <color rgb="FF505051"/>
      <name val="Calibri"/>
      <family val="2"/>
      <scheme val="minor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6" fillId="0" borderId="0">
      <alignment vertical="center"/>
    </xf>
    <xf numFmtId="0" fontId="7" fillId="0" borderId="0"/>
    <xf numFmtId="0" fontId="11" fillId="3" borderId="12" applyNumberFormat="0" applyAlignment="0" applyProtection="0"/>
  </cellStyleXfs>
  <cellXfs count="44">
    <xf numFmtId="0" fontId="0" fillId="0" borderId="0" xfId="0"/>
    <xf numFmtId="0" fontId="5" fillId="2" borderId="1" xfId="0" applyFont="1" applyFill="1" applyBorder="1"/>
    <xf numFmtId="0" fontId="4" fillId="2" borderId="4" xfId="0" applyFont="1" applyFill="1" applyBorder="1"/>
    <xf numFmtId="0" fontId="5" fillId="2" borderId="4" xfId="0" applyFont="1" applyFill="1" applyBorder="1"/>
    <xf numFmtId="0" fontId="8" fillId="0" borderId="0" xfId="0" applyFont="1"/>
    <xf numFmtId="0" fontId="14" fillId="0" borderId="0" xfId="0" applyFont="1"/>
    <xf numFmtId="14" fontId="0" fillId="2" borderId="7" xfId="0" applyNumberFormat="1" applyFill="1" applyBorder="1" applyAlignment="1">
      <alignment horizontal="center"/>
    </xf>
    <xf numFmtId="0" fontId="4" fillId="2" borderId="6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0" xfId="0" applyFill="1"/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13" fillId="2" borderId="7" xfId="0" applyFont="1" applyFill="1" applyBorder="1"/>
    <xf numFmtId="0" fontId="2" fillId="0" borderId="0" xfId="0" applyFont="1"/>
    <xf numFmtId="0" fontId="12" fillId="0" borderId="0" xfId="0" applyFont="1" applyAlignment="1">
      <alignment vertical="center"/>
    </xf>
    <xf numFmtId="164" fontId="12" fillId="0" borderId="0" xfId="0" applyNumberFormat="1" applyFont="1" applyAlignment="1">
      <alignment vertical="center"/>
    </xf>
    <xf numFmtId="164" fontId="15" fillId="0" borderId="11" xfId="0" applyNumberFormat="1" applyFont="1" applyBorder="1" applyAlignment="1">
      <alignment vertical="center"/>
    </xf>
    <xf numFmtId="164" fontId="2" fillId="0" borderId="0" xfId="1" applyFont="1" applyFill="1"/>
    <xf numFmtId="164" fontId="2" fillId="0" borderId="0" xfId="1" applyFont="1" applyFill="1" applyBorder="1"/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12" fillId="0" borderId="9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164" fontId="12" fillId="0" borderId="0" xfId="1" applyFont="1" applyBorder="1" applyAlignment="1">
      <alignment vertical="center"/>
    </xf>
    <xf numFmtId="0" fontId="1" fillId="0" borderId="0" xfId="0" applyFont="1"/>
    <xf numFmtId="14" fontId="24" fillId="3" borderId="12" xfId="4" applyNumberFormat="1" applyFont="1" applyAlignment="1" applyProtection="1">
      <alignment horizontal="center"/>
      <protection locked="0"/>
    </xf>
    <xf numFmtId="0" fontId="4" fillId="2" borderId="7" xfId="0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25" fillId="0" borderId="10" xfId="0" applyFont="1" applyBorder="1" applyAlignment="1" applyProtection="1">
      <alignment horizontal="center"/>
      <protection locked="0"/>
    </xf>
    <xf numFmtId="0" fontId="0" fillId="0" borderId="0" xfId="0" applyAlignment="1"/>
    <xf numFmtId="0" fontId="22" fillId="0" borderId="0" xfId="0" applyFont="1" applyAlignment="1"/>
    <xf numFmtId="14" fontId="0" fillId="0" borderId="0" xfId="0" applyNumberFormat="1" applyFont="1"/>
    <xf numFmtId="0" fontId="0" fillId="0" borderId="0" xfId="0" applyFont="1"/>
    <xf numFmtId="0" fontId="26" fillId="0" borderId="0" xfId="0" applyFont="1"/>
    <xf numFmtId="0" fontId="22" fillId="0" borderId="0" xfId="0" applyFont="1" applyAlignment="1">
      <alignment horizontal="left" indent="1"/>
    </xf>
    <xf numFmtId="0" fontId="0" fillId="0" borderId="0" xfId="0" applyAlignment="1">
      <alignment horizontal="left" indent="1"/>
    </xf>
  </cellXfs>
  <cellStyles count="5">
    <cellStyle name="Comma" xfId="1" builtinId="3"/>
    <cellStyle name="Input" xfId="4" builtinId="20"/>
    <cellStyle name="Normal" xfId="0" builtinId="0"/>
    <cellStyle name="Normal 2" xfId="2" xr:uid="{15C028B2-5D9C-4111-BB6D-C427433D9811}"/>
    <cellStyle name="Normal 3" xfId="3" xr:uid="{06C2C3FD-B433-4AA2-9CB4-EC37F9A2949E}"/>
  </cellStyles>
  <dxfs count="8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CCFFFF"/>
      <color rgb="FFCCFFCC"/>
      <color rgb="FFCCFF99"/>
      <color rgb="FFCCCCFF"/>
      <color rgb="FFC0C0C0"/>
      <color rgb="FFFF9999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store.office.com:443/destroute?osid=84e39b61-e006-4173-8a88-a4a1e5422dc4&amp;ai=WA200000095&amp;rs=en-001&amp;ta=HE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6383</xdr:colOff>
      <xdr:row>39</xdr:row>
      <xdr:rowOff>6350</xdr:rowOff>
    </xdr:to>
    <xdr:grpSp>
      <xdr:nvGrpSpPr>
        <xdr:cNvPr id="2" name="GroupName">
          <a:extLst>
            <a:ext uri="{FF2B5EF4-FFF2-40B4-BE49-F238E27FC236}">
              <a16:creationId xmlns:a16="http://schemas.microsoft.com/office/drawing/2014/main" id="{AE78BA04-CF16-4C74-98B9-8DACE646475B}"/>
            </a:ext>
          </a:extLst>
        </xdr:cNvPr>
        <xdr:cNvGrpSpPr/>
      </xdr:nvGrpSpPr>
      <xdr:grpSpPr>
        <a:xfrm>
          <a:off x="0" y="0"/>
          <a:ext cx="8674133" cy="7807325"/>
          <a:chOff x="0" y="0"/>
          <a:chExt cx="10547394" cy="7626350"/>
        </a:xfrm>
      </xdr:grpSpPr>
      <xdr:sp macro="" textlink="">
        <xdr:nvSpPr>
          <xdr:cNvPr id="14" name="Background">
            <a:extLst>
              <a:ext uri="{FF2B5EF4-FFF2-40B4-BE49-F238E27FC236}">
                <a16:creationId xmlns:a16="http://schemas.microsoft.com/office/drawing/2014/main" id="{073E1467-8F07-4DC8-BA59-4882BB15403C}"/>
              </a:ext>
            </a:extLst>
          </xdr:cNvPr>
          <xdr:cNvSpPr/>
        </xdr:nvSpPr>
        <xdr:spPr>
          <a:xfrm>
            <a:off x="0" y="0"/>
            <a:ext cx="10534691" cy="762635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IE" sz="1100"/>
          </a:p>
        </xdr:txBody>
      </xdr:sp>
      <xdr:sp macro="" textlink="">
        <xdr:nvSpPr>
          <xdr:cNvPr id="32" name="OtherAppsContent">
            <a:extLst>
              <a:ext uri="{FF2B5EF4-FFF2-40B4-BE49-F238E27FC236}">
                <a16:creationId xmlns:a16="http://schemas.microsoft.com/office/drawing/2014/main" id="{74690AC1-7226-4506-BCA3-549869736BDC}"/>
              </a:ext>
            </a:extLst>
          </xdr:cNvPr>
          <xdr:cNvSpPr txBox="1"/>
        </xdr:nvSpPr>
        <xdr:spPr>
          <a:xfrm>
            <a:off x="912447" y="6763789"/>
            <a:ext cx="9634947" cy="2940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sp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l" defTabSz="914400" rtl="0" eaLnBrk="1" latinLnBrk="0" hangingPunct="1"/>
            <a:endParaRPr/>
          </a:p>
        </xdr:txBody>
      </xdr:sp>
      <xdr:sp macro="" textlink="">
        <xdr:nvSpPr>
          <xdr:cNvPr id="33" name="OtherAppsHeader">
            <a:extLst>
              <a:ext uri="{FF2B5EF4-FFF2-40B4-BE49-F238E27FC236}">
                <a16:creationId xmlns:a16="http://schemas.microsoft.com/office/drawing/2014/main" id="{0D640A13-CBB2-46AE-9AD4-42CBFEBF0D26}"/>
              </a:ext>
            </a:extLst>
          </xdr:cNvPr>
          <xdr:cNvSpPr txBox="1"/>
        </xdr:nvSpPr>
        <xdr:spPr>
          <a:xfrm>
            <a:off x="912446" y="6407228"/>
            <a:ext cx="9634946" cy="33996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normAutofit lnSpcReduction="10000"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l" defTabSz="914400" rtl="0" eaLnBrk="1" latinLnBrk="0" hangingPunct="1"/>
            <a:endParaRPr/>
          </a:p>
        </xdr:txBody>
      </xdr:sp>
      <xdr:sp macro="" textlink="">
        <xdr:nvSpPr>
          <xdr:cNvPr id="36" name="InstallationHelpContent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5189EA5-1324-42DD-8EBE-616EF92E1C5B}"/>
              </a:ext>
            </a:extLst>
          </xdr:cNvPr>
          <xdr:cNvSpPr txBox="1"/>
        </xdr:nvSpPr>
        <xdr:spPr>
          <a:xfrm>
            <a:off x="912446" y="5563559"/>
            <a:ext cx="9622246" cy="50114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sp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0" i="0">
                <a:latin typeface="Segoe UI" panose="020B0502040204020203" pitchFamily="34" charset="0"/>
                <a:cs typeface="Segoe UI" panose="020B0502040204020203" pitchFamily="34" charset="0"/>
              </a:rPr>
              <a:t>Return to your internet browser or copy this link into your browser:</a:t>
            </a:r>
          </a:p>
          <a:p>
            <a:pPr marL="0" indent="0" algn="l" defTabSz="914400" rtl="0" eaLnBrk="1" latinLnBrk="0" hangingPunct="1"/>
            <a:r>
              <a:rPr lang="en-US" sz="1200" b="0" i="0" u="sng" kern="1200">
                <a:solidFill>
                  <a:srgbClr val="0563C1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rPr>
              <a:t>https://store.office.com/destroute?osid=84e39b61-e006-4173-8a88-a4a1e5422dc4&amp;ai=WA200000095&amp;rs=en-001&amp;ta=HE</a:t>
            </a:r>
          </a:p>
        </xdr:txBody>
      </xdr:sp>
      <xdr:sp macro="" textlink="">
        <xdr:nvSpPr>
          <xdr:cNvPr id="37" name="InstallationHelpHeader">
            <a:extLst>
              <a:ext uri="{FF2B5EF4-FFF2-40B4-BE49-F238E27FC236}">
                <a16:creationId xmlns:a16="http://schemas.microsoft.com/office/drawing/2014/main" id="{0AD63894-8D6E-4682-872C-5B2148E5455D}"/>
              </a:ext>
            </a:extLst>
          </xdr:cNvPr>
          <xdr:cNvSpPr txBox="1"/>
        </xdr:nvSpPr>
        <xdr:spPr>
          <a:xfrm>
            <a:off x="912446" y="5219725"/>
            <a:ext cx="9622245" cy="34383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normAutofit lnSpcReduction="10000"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800" b="0" i="0">
                <a:latin typeface="Segoe UI Light" panose="020B0502040204020203" pitchFamily="34" charset="0"/>
                <a:cs typeface="Segoe UI Light" panose="020B0502040204020203" pitchFamily="34" charset="0"/>
              </a:rPr>
              <a:t>Need more help?</a:t>
            </a:r>
          </a:p>
        </xdr:txBody>
      </xdr:sp>
      <xdr:pic>
        <xdr:nvPicPr>
          <xdr:cNvPr id="16" name="LaunchHelpImage" descr="Office ribbon open on the Home tab.">
            <a:extLst>
              <a:ext uri="{FF2B5EF4-FFF2-40B4-BE49-F238E27FC236}">
                <a16:creationId xmlns:a16="http://schemas.microsoft.com/office/drawing/2014/main" id="{0F8E4033-DE75-404D-B028-28D0EEF181FE}"/>
              </a:ext>
            </a:extLst>
          </xdr:cNvPr>
          <xdr:cNvPicPr>
            <a:picLocks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912446" y="2782779"/>
            <a:ext cx="5929327" cy="2086762"/>
          </a:xfrm>
          <a:prstGeom prst="rect">
            <a:avLst/>
          </a:prstGeom>
          <a:ln>
            <a:noFill/>
          </a:ln>
        </xdr:spPr>
      </xdr:pic>
      <xdr:sp macro="" textlink="">
        <xdr:nvSpPr>
          <xdr:cNvPr id="15" name="GroupName">
            <a:extLst>
              <a:ext uri="{FF2B5EF4-FFF2-40B4-BE49-F238E27FC236}">
                <a16:creationId xmlns:a16="http://schemas.microsoft.com/office/drawing/2014/main" id="{A6817EF0-1454-46EA-8D01-85B74F1678B5}"/>
              </a:ext>
            </a:extLst>
          </xdr:cNvPr>
          <xdr:cNvSpPr txBox="1"/>
        </xdr:nvSpPr>
        <xdr:spPr>
          <a:xfrm>
            <a:off x="5388720" y="4173572"/>
            <a:ext cx="908001" cy="309809"/>
          </a:xfrm>
          <a:prstGeom prst="rect">
            <a:avLst/>
          </a:prstGeom>
          <a:noFill/>
        </xdr:spPr>
        <xdr:txBody>
          <a:bodyPr wrap="square" lIns="0" tIns="0" rIns="0" b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ct val="106000"/>
              </a:lnSpc>
              <a:spcAft>
                <a:spcPts val="0"/>
              </a:spcAft>
            </a:pPr>
            <a:r>
              <a:rPr lang="en-GB" sz="800" kern="1200">
                <a:solidFill>
                  <a:srgbClr val="404040"/>
                </a:solidFill>
                <a:effectLst/>
                <a:latin typeface="Segoe UI" panose="020B0502040204020203" pitchFamily="34" charset="0"/>
                <a:ea typeface="Times New Roman" panose="02020603050405020304" pitchFamily="18" charset="0"/>
                <a:cs typeface="Segoe UI" panose="020B0502040204020203" pitchFamily="34" charset="0"/>
              </a:rPr>
              <a:t>Scott's</a:t>
            </a:r>
            <a:endParaRPr lang="en-IE" sz="1200">
              <a:effectLst/>
              <a:latin typeface="Segoe UI" panose="020B0502040204020203" pitchFamily="34" charset="0"/>
              <a:ea typeface="Times New Roman" panose="02020603050405020304" pitchFamily="18" charset="0"/>
              <a:cs typeface="Segoe UI" panose="020B0502040204020203" pitchFamily="34" charset="0"/>
            </a:endParaRPr>
          </a:p>
        </xdr:txBody>
      </xdr:sp>
      <xdr:pic>
        <xdr:nvPicPr>
          <xdr:cNvPr id="39" name="CommandButton" descr="Command button for Scott's Add-ins for Xero.">
            <a:extLst>
              <a:ext uri="{FF2B5EF4-FFF2-40B4-BE49-F238E27FC236}">
                <a16:creationId xmlns:a16="http://schemas.microsoft.com/office/drawing/2014/main" id="{14ACEC7E-44DC-4800-844B-855892650726}"/>
              </a:ext>
            </a:extLst>
          </xdr:cNvPr>
          <xdr:cNvPicPr/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598021" y="3345116"/>
            <a:ext cx="471922" cy="475916"/>
          </a:xfrm>
          <a:prstGeom prst="rect">
            <a:avLst/>
          </a:prstGeom>
          <a:noFill/>
        </xdr:spPr>
      </xdr:pic>
      <xdr:sp macro="" textlink="">
        <xdr:nvSpPr>
          <xdr:cNvPr id="40" name="TabName">
            <a:extLst>
              <a:ext uri="{FF2B5EF4-FFF2-40B4-BE49-F238E27FC236}">
                <a16:creationId xmlns:a16="http://schemas.microsoft.com/office/drawing/2014/main" id="{714FFE5A-10D6-4C37-9966-6D547D6ED4EC}"/>
              </a:ext>
            </a:extLst>
          </xdr:cNvPr>
          <xdr:cNvSpPr txBox="1"/>
        </xdr:nvSpPr>
        <xdr:spPr>
          <a:xfrm>
            <a:off x="1661792" y="3064905"/>
            <a:ext cx="1129178" cy="315771"/>
          </a:xfrm>
          <a:prstGeom prst="rect">
            <a:avLst/>
          </a:prstGeom>
          <a:noFill/>
        </xdr:spPr>
        <xdr:txBody>
          <a:bodyPr wrap="square" lIns="0" tIns="0" rIns="0" bIns="0" rtlCol="0" anchor="ctr" anchorCtr="0">
            <a:noAutofit/>
          </a:bodyPr>
          <a:lstStyle/>
          <a:p>
            <a:pPr algn="ctr">
              <a:lnSpc>
                <a:spcPct val="105000"/>
              </a:lnSpc>
              <a:spcAft>
                <a:spcPts val="0"/>
              </a:spcAft>
            </a:pPr>
            <a:r>
              <a:rPr lang="en-GB" sz="1000" kern="1200">
                <a:solidFill>
                  <a:srgbClr val="217346"/>
                </a:solidFill>
                <a:effectLst/>
                <a:latin typeface="Segoe UI Semibold" panose="020B0702040204020203" pitchFamily="34" charset="0"/>
                <a:ea typeface="Times New Roman" panose="02020603050405020304" pitchFamily="18" charset="0"/>
              </a:rPr>
              <a:t>Home</a:t>
            </a:r>
            <a:endParaRPr lang="en-IE" sz="1200">
              <a:solidFill>
                <a:srgbClr val="217346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sp macro="" textlink="">
        <xdr:nvSpPr>
          <xdr:cNvPr id="41" name="LaunchHelpContent2">
            <a:extLst>
              <a:ext uri="{FF2B5EF4-FFF2-40B4-BE49-F238E27FC236}">
                <a16:creationId xmlns:a16="http://schemas.microsoft.com/office/drawing/2014/main" id="{94BC9635-A68F-454A-A7D9-2BCB8CFDF1BC}"/>
              </a:ext>
            </a:extLst>
          </xdr:cNvPr>
          <xdr:cNvSpPr txBox="1"/>
        </xdr:nvSpPr>
        <xdr:spPr>
          <a:xfrm>
            <a:off x="912447" y="2490830"/>
            <a:ext cx="9628580" cy="331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none" l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0" i="0" baseline="0">
                <a:latin typeface="Segoe UI Semibold" panose="020B0702040204020203" pitchFamily="34" charset="0"/>
                <a:cs typeface="Segoe UI Semibold" panose="020B0702040204020203" pitchFamily="34" charset="0"/>
              </a:rPr>
              <a:t>On the Home tab</a:t>
            </a:r>
            <a:endParaRPr lang="en-US" sz="1200" b="0" i="0">
              <a:latin typeface="Segoe UI Semibold" panose="020B0702040204020203" pitchFamily="34" charset="0"/>
              <a:cs typeface="Segoe UI Semibold" panose="020B0702040204020203" pitchFamily="34" charset="0"/>
            </a:endParaRPr>
          </a:p>
        </xdr:txBody>
      </xdr:sp>
      <xdr:sp macro="" textlink="">
        <xdr:nvSpPr>
          <xdr:cNvPr id="42" name="LaunchHelpContent1">
            <a:extLst>
              <a:ext uri="{FF2B5EF4-FFF2-40B4-BE49-F238E27FC236}">
                <a16:creationId xmlns:a16="http://schemas.microsoft.com/office/drawing/2014/main" id="{95562660-9FFC-4C01-8DC7-4EDE3014CA51}"/>
              </a:ext>
            </a:extLst>
          </xdr:cNvPr>
          <xdr:cNvSpPr txBox="1"/>
        </xdr:nvSpPr>
        <xdr:spPr>
          <a:xfrm>
            <a:off x="912447" y="2118089"/>
            <a:ext cx="9628580" cy="33112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none" l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0" i="0">
                <a:latin typeface="Segoe UI" panose="020B0502040204020203" pitchFamily="34" charset="0"/>
                <a:cs typeface="Segoe UI" panose="020B0502040204020203" pitchFamily="34" charset="0"/>
              </a:rPr>
              <a:t>After you install the add-in, you can launch it by choosing the add-in button on the Home tab</a:t>
            </a:r>
            <a:endParaRPr lang="en-US" sz="1200" b="1" i="0"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3" name="LaunchHelpHeader">
            <a:extLst>
              <a:ext uri="{FF2B5EF4-FFF2-40B4-BE49-F238E27FC236}">
                <a16:creationId xmlns:a16="http://schemas.microsoft.com/office/drawing/2014/main" id="{95EC41EE-7B76-421B-906D-8355B601BBE9}"/>
              </a:ext>
            </a:extLst>
          </xdr:cNvPr>
          <xdr:cNvSpPr txBox="1"/>
        </xdr:nvSpPr>
        <xdr:spPr>
          <a:xfrm>
            <a:off x="912447" y="1569427"/>
            <a:ext cx="9628580" cy="493377"/>
          </a:xfrm>
          <a:prstGeom prst="rect">
            <a:avLst/>
          </a:prstGeom>
        </xdr:spPr>
        <xdr:txBody>
          <a:bodyPr wrap="none" l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2400">
                <a:latin typeface="Segoe UI Light" panose="020B0502040204020203" pitchFamily="34" charset="0"/>
                <a:cs typeface="Segoe UI Light" panose="020B0502040204020203" pitchFamily="34" charset="0"/>
              </a:rPr>
              <a:t>Launch the add-in</a:t>
            </a:r>
          </a:p>
        </xdr:txBody>
      </xdr:sp>
      <xdr:sp macro="" textlink="">
        <xdr:nvSpPr>
          <xdr:cNvPr id="34" name="Add-in_Banner">
            <a:extLst>
              <a:ext uri="{FF2B5EF4-FFF2-40B4-BE49-F238E27FC236}">
                <a16:creationId xmlns:a16="http://schemas.microsoft.com/office/drawing/2014/main" id="{BE51DB72-110A-4850-92E2-9D8009DF0808}"/>
              </a:ext>
            </a:extLst>
          </xdr:cNvPr>
          <xdr:cNvSpPr txBox="1"/>
        </xdr:nvSpPr>
        <xdr:spPr>
          <a:xfrm>
            <a:off x="0" y="492369"/>
            <a:ext cx="10541026" cy="671879"/>
          </a:xfrm>
          <a:prstGeom prst="rect">
            <a:avLst/>
          </a:prstGeom>
          <a:solidFill>
            <a:srgbClr val="494748">
              <a:alpha val="4706"/>
            </a:srgb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Overflow="overflow" horzOverflow="overflow" vert="horz" wrap="square" lIns="1332000" tIns="180000" rIns="216000" bIns="180000" numCol="1" spcCol="0" rtlCol="0" fromWordArt="0" anchor="ctr" anchorCtr="0" forceAA="0" compatLnSpc="1">
            <a:prstTxWarp prst="textNoShape">
              <a:avLst/>
            </a:prstTxWarp>
            <a:spAutoFit/>
          </a:bodyPr>
          <a:lstStyle/>
          <a:p>
            <a:pPr>
              <a:spcAft>
                <a:spcPts val="0"/>
              </a:spcAft>
            </a:pPr>
            <a:r>
              <a:rPr lang="en-GB" sz="1800">
                <a:solidFill>
                  <a:srgbClr val="000000"/>
                </a:solidFill>
                <a:effectLst/>
                <a:latin typeface="Segoe UI Light" panose="020B0502040204020203" pitchFamily="34" charset="0"/>
                <a:ea typeface="Calibri" panose="020F0502020204030204" pitchFamily="34" charset="0"/>
                <a:cs typeface="Segoe UI Light" panose="020B0502040204020203" pitchFamily="34" charset="0"/>
              </a:rPr>
              <a:t>Scott's Add-ins for Xero</a:t>
            </a:r>
            <a:endParaRPr lang="en-IE" sz="1200">
              <a:effectLst/>
              <a:latin typeface="Segoe UI Light" panose="020B0502040204020203" pitchFamily="34" charset="0"/>
              <a:ea typeface="Calibri" panose="020F0502020204030204" pitchFamily="34" charset="0"/>
              <a:cs typeface="Segoe UI Light" panose="020B0502040204020203" pitchFamily="34" charset="0"/>
            </a:endParaRPr>
          </a:p>
        </xdr:txBody>
      </xdr:sp>
      <xdr:pic>
        <xdr:nvPicPr>
          <xdr:cNvPr id="35" name="Add-in_Icon" descr="Icon for Scott's Add-ins for Xero.">
            <a:extLst>
              <a:ext uri="{FF2B5EF4-FFF2-40B4-BE49-F238E27FC236}">
                <a16:creationId xmlns:a16="http://schemas.microsoft.com/office/drawing/2014/main" id="{676B5885-CE1D-41F5-B18C-0D99664E1A20}"/>
              </a:ext>
            </a:extLst>
          </xdr:cNvPr>
          <xdr:cNvPicPr/>
        </xdr:nvPicPr>
        <xdr:blipFill>
          <a:blip xmlns:r="http://schemas.openxmlformats.org/officeDocument/2006/relationships" r:embed="rId4"/>
          <a:stretch>
            <a:fillRect/>
          </a:stretch>
        </xdr:blipFill>
        <xdr:spPr bwMode="auto">
          <a:xfrm>
            <a:off x="912446" y="687754"/>
            <a:ext cx="291465" cy="289999"/>
          </a:xfrm>
          <a:prstGeom prst="rect">
            <a:avLst/>
          </a:prstGeom>
          <a:noFill/>
        </xdr:spPr>
      </xdr:pic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799485-5594-46AA-9AEB-BD5553FC0025}" name="tblTypes" displayName="tblTypes" ref="A1:D18" totalsRowShown="0" headerRowDxfId="7" dataDxfId="6">
  <autoFilter ref="A1:D18" xr:uid="{35799485-5594-46AA-9AEB-BD5553FC0025}"/>
  <tableColumns count="4">
    <tableColumn id="1" xr3:uid="{A2E9A478-3F6B-4452-A454-AF107CAF0F64}" name="Type" dataDxfId="5"/>
    <tableColumn id="3" xr3:uid="{D78D5DAC-DDD3-477C-818F-6C1FB7907579}" name="ClassID" dataDxfId="4"/>
    <tableColumn id="5" xr3:uid="{E25E80E8-2206-49CA-AF96-E068E2692804}" name="PL" dataDxfId="3"/>
    <tableColumn id="6" xr3:uid="{48FDD4E6-F28F-4F71-92CF-A4B6B213ACA2}" name="XTB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7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  <wetp:taskpane dockstate="right" visibility="0" width="350" row="0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9c1740b5-37d0-451a-9ccf-64e7e8414fac}">
  <we:reference id="WA200000095" version="1.1.1.0" store="en-001" storeType="OMEX"/>
  <we:alternateReferences/>
  <we:properties>
    <we:property name="Office.AutoShowTaskpaneWithDocument" value="true"/>
    <we:property name="scott.quser_id" value="&quot;46a89619-a8fb-474e-a4f9-9bd6eaa02fff&quot;"/>
    <we:property name="scott.user_id" value="&quot;f8f78092-f095-4793-9c1d-69930b4e4ec5&quot;"/>
    <we:property name="scott.xuser_id" value="&quot;0b177b6e-cd3c-4614-a3b9-9a05da9fad5c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_xldudf_SCOTT_DESC</we:customFunctionIds>
        <we:customFunctionIds>_xldudf_SCOTT_GL</we:customFunctionIds>
        <we:customFunctionIds>_xldudf_SCOTT_COMRANGE</we:customFunctionIds>
        <we:customFunctionIds>_xldudf_SCOTT_CHART</we:customFunctionIds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  <we:customFunctionIds>_xldudf_SCOTT_XBUDGET</we:customFunctionIds>
        <we:customFunctionIds>_xldudf_SCOTT_XNI</we:customFunctionIds>
        <we:customFunctionIds>_xldudf_SCOTT_QCLASS</we:customFunctionIds>
        <we:customFunctionIds>_xldudf_SCOTT_QCLASSR</we:customFunctionIds>
        <we:customFunctionIds>_xldudf_SCOTT_QDEPT</we:customFunctionIds>
        <we:customFunctionIds>_xldudf_SCOTT_QDEPTR</we:customFunctionIds>
        <we:customFunctionIds>_xldudf_SCOTT_QCLASS_DEPT</we:customFunctionIds>
        <we:customFunctionIds>_xldudf_SCOTT_QCUSTOMER</we:customFunctionIds>
        <we:customFunctionIds>_xldudf_SCOTT_QBUDGET</we:customFunctionIds>
        <we:customFunctionIds>_xldudf_SCOTT_QBUDGETALL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65EC3AFD-3904-4FFD-9A39-A5CDDD7E9A64}">
  <we:reference id="wa200000095" version="1.1.1.0" store="en-US" storeType="OMEX"/>
  <we:alternateReferences>
    <we:reference id="WA200000095" version="1.1.1.0" store="" storeType="OMEX"/>
  </we:alternateReferences>
  <we:properties/>
  <we:bindings/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21017810-F73C-ED43-A2F6-0B1F0EC4CA01}">
  <we:reference id="5e42f527-1e4a-47ea-b1ba-9d25c128385a" version="2.0.0.0" store="developer" storeType="Registry"/>
  <we:alternateReferences/>
  <we:properties>
    <we:property name="Office.AutoShowTaskpaneWithDocument" value="true"/>
    <we:property name="sscott.orgList" value="&quot;[]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_xldudf_SSCOTT_DESC</we:customFunctionIds>
        <we:customFunctionIds>_xldudf_SSCOTT_GL</we:customFunctionIds>
        <we:customFunctionIds>_xldudf_SSCOTT_COMRANGE</we:customFunctionIds>
        <we:customFunctionIds>_xldudf_SSCOTT_CHART</we:customFunctionIds>
        <we:customFunctionIds>_xldudf_SSCOTT_ACCTNAME</we:customFunctionIds>
        <we:customFunctionIds>_xldudf_SSCOTT_SUMTRANSACTIONS</we:customFunctionIds>
        <we:customFunctionIds>_xldudf_SSCOTT_RANGE</we:customFunctionIds>
        <we:customFunctionIds>_xldudf_SSCOTT_TRACK</we:customFunctionIds>
        <we:customFunctionIds>_xldudf_SSCOTT_TRACKR</we:customFunctionIds>
        <we:customFunctionIds>_xldudf_SSCOTT_TRACKM</we:customFunctionIds>
        <we:customFunctionIds>_xldudf_SSCOTT_XBUDGET</we:customFunctionIds>
        <we:customFunctionIds>_xldudf_SSCOTT_XNI</we:customFunctionIds>
        <we:customFunctionIds>_xldudf_SSCOTT_QCLASS</we:customFunctionIds>
        <we:customFunctionIds>_xldudf_SSCOTT_QCLASSR</we:customFunctionIds>
        <we:customFunctionIds>_xldudf_SSCOTT_QDEPT</we:customFunctionIds>
        <we:customFunctionIds>_xldudf_SSCOTT_QDEPTR</we:customFunctionIds>
        <we:customFunctionIds>_xldudf_SSCOTT_QCLASS_DEPT</we:customFunctionIds>
        <we:customFunctionIds>_xldudf_SSCOTT_QCUSTOMER</we:customFunctionIds>
        <we:customFunctionIds>_xldudf_SSCOTT_QBUDGET</we:customFunctionIds>
        <we:customFunctionIds>_xldudf_SSCOTT_QBUDGETALL</we:customFunctionIds>
        <we:customFunctionIds>_xldudf_SSCOTT_TESTLOGIN</we:customFunctionIds>
        <we:customFunctionIds>_xldudf_SSCOTT_TESTGET</we:customFunctionIds>
        <we:customFunctionIds>_xldudf_SSCOTT_TESTPOST</we:customFunctionIds>
        <we:customFunctionIds>_xldudf_SSCOTT_TESTWS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9E452-172E-C743-8C29-3B7C4C394195}">
  <sheetPr codeName="Sheet1"/>
  <dimension ref="A1"/>
  <sheetViews>
    <sheetView zoomScale="80" zoomScaleNormal="80" workbookViewId="0"/>
  </sheetViews>
  <sheetFormatPr defaultColWidth="8.796875" defaultRowHeight="15.6" x14ac:dyDescent="0.3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093E0-7B1E-47CA-946D-98CA4296F14D}">
  <sheetPr codeName="Sheet2">
    <tabColor rgb="FFFF0000"/>
  </sheetPr>
  <dimension ref="A1:I28"/>
  <sheetViews>
    <sheetView showGridLines="0" tabSelected="1" topLeftCell="B1" zoomScale="110" zoomScaleNormal="110" workbookViewId="0">
      <selection activeCell="D6" sqref="D6"/>
    </sheetView>
  </sheetViews>
  <sheetFormatPr defaultColWidth="8.796875" defaultRowHeight="15.6" x14ac:dyDescent="0.3"/>
  <cols>
    <col min="1" max="1" width="10" hidden="1" customWidth="1"/>
    <col min="2" max="2" width="3.796875" customWidth="1"/>
    <col min="3" max="3" width="22.69921875" customWidth="1"/>
    <col min="4" max="4" width="13.19921875" customWidth="1"/>
    <col min="6" max="6" width="12.69921875" customWidth="1"/>
    <col min="8" max="8" width="10.296875" bestFit="1" customWidth="1"/>
    <col min="9" max="9" width="10.69921875" customWidth="1"/>
  </cols>
  <sheetData>
    <row r="1" spans="1:9" ht="18" x14ac:dyDescent="0.35">
      <c r="A1" s="5" t="s">
        <v>38</v>
      </c>
      <c r="C1" s="4" t="s">
        <v>7</v>
      </c>
    </row>
    <row r="2" spans="1:9" x14ac:dyDescent="0.3">
      <c r="A2" t="s">
        <v>39</v>
      </c>
      <c r="C2" t="s">
        <v>57</v>
      </c>
    </row>
    <row r="3" spans="1:9" ht="16.2" thickBot="1" x14ac:dyDescent="0.35">
      <c r="A3" t="s">
        <v>40</v>
      </c>
      <c r="C3" t="s">
        <v>58</v>
      </c>
    </row>
    <row r="4" spans="1:9" x14ac:dyDescent="0.3">
      <c r="A4" t="s">
        <v>41</v>
      </c>
      <c r="C4" s="1" t="s">
        <v>53</v>
      </c>
      <c r="D4" s="8"/>
      <c r="E4" s="8"/>
      <c r="F4" s="8"/>
      <c r="G4" s="8"/>
      <c r="H4" s="8"/>
      <c r="I4" s="9"/>
    </row>
    <row r="5" spans="1:9" x14ac:dyDescent="0.3">
      <c r="A5" t="s">
        <v>42</v>
      </c>
      <c r="C5" s="3" t="s">
        <v>4</v>
      </c>
      <c r="D5" s="36">
        <v>128599</v>
      </c>
      <c r="E5" s="10"/>
      <c r="F5" s="10"/>
      <c r="G5" s="10"/>
      <c r="H5" s="10"/>
      <c r="I5" s="11"/>
    </row>
    <row r="6" spans="1:9" x14ac:dyDescent="0.3">
      <c r="A6" t="s">
        <v>43</v>
      </c>
      <c r="C6" s="3" t="s">
        <v>51</v>
      </c>
      <c r="D6" s="36" t="s">
        <v>50</v>
      </c>
      <c r="E6" s="35">
        <f>MATCH(D6,A2:A13,0)</f>
        <v>12</v>
      </c>
      <c r="F6" s="35">
        <f ca="1">F7+(E7&gt;E6)</f>
        <v>2022</v>
      </c>
      <c r="G6" s="10"/>
      <c r="H6" s="10"/>
      <c r="I6" s="11"/>
    </row>
    <row r="7" spans="1:9" x14ac:dyDescent="0.3">
      <c r="A7" t="s">
        <v>44</v>
      </c>
      <c r="C7" s="2" t="s">
        <v>52</v>
      </c>
      <c r="D7" s="33">
        <f ca="1">TODAY()</f>
        <v>44924</v>
      </c>
      <c r="E7" s="35">
        <f ca="1">MONTH(D7)</f>
        <v>12</v>
      </c>
      <c r="F7" s="35">
        <f ca="1">YEAR(D7)</f>
        <v>2022</v>
      </c>
      <c r="G7" s="10"/>
      <c r="H7" s="10"/>
      <c r="I7" s="11"/>
    </row>
    <row r="8" spans="1:9" ht="16.2" thickBot="1" x14ac:dyDescent="0.35">
      <c r="A8" t="s">
        <v>45</v>
      </c>
      <c r="C8" s="7" t="s">
        <v>55</v>
      </c>
      <c r="D8" s="6">
        <f ca="1">DATE(F6-1,E6+1,1)</f>
        <v>44562</v>
      </c>
      <c r="E8" s="34" t="s">
        <v>54</v>
      </c>
      <c r="F8" s="6">
        <f ca="1">DATE(F6,E6+1,0)</f>
        <v>44926</v>
      </c>
      <c r="G8" s="14" t="b">
        <f ca="1">AND(D7&gt;=D8,D7&lt;=F8)</f>
        <v>1</v>
      </c>
      <c r="H8" s="12"/>
      <c r="I8" s="13"/>
    </row>
    <row r="9" spans="1:9" x14ac:dyDescent="0.3">
      <c r="A9" t="s">
        <v>46</v>
      </c>
      <c r="D9" s="39"/>
      <c r="E9" s="40"/>
      <c r="F9" s="41"/>
      <c r="G9" s="40"/>
      <c r="H9" s="40"/>
      <c r="I9" s="40"/>
    </row>
    <row r="10" spans="1:9" ht="18" x14ac:dyDescent="0.35">
      <c r="A10" t="s">
        <v>47</v>
      </c>
      <c r="C10" s="4" t="s">
        <v>9</v>
      </c>
      <c r="D10" s="39"/>
      <c r="E10" s="40"/>
      <c r="F10" s="41"/>
      <c r="G10" s="40"/>
      <c r="H10" s="40"/>
      <c r="I10" s="40"/>
    </row>
    <row r="11" spans="1:9" x14ac:dyDescent="0.3">
      <c r="A11" t="s">
        <v>48</v>
      </c>
      <c r="B11" t="s">
        <v>60</v>
      </c>
      <c r="C11" t="s">
        <v>10</v>
      </c>
      <c r="D11" s="39"/>
      <c r="E11" s="40"/>
      <c r="F11" s="41"/>
      <c r="G11" s="40"/>
      <c r="H11" s="40"/>
      <c r="I11" s="40"/>
    </row>
    <row r="12" spans="1:9" x14ac:dyDescent="0.3">
      <c r="A12" t="s">
        <v>49</v>
      </c>
      <c r="B12" t="s">
        <v>61</v>
      </c>
      <c r="C12" t="s">
        <v>11</v>
      </c>
      <c r="D12" s="39"/>
      <c r="E12" s="40"/>
      <c r="F12" s="41"/>
      <c r="G12" s="40"/>
      <c r="H12" s="40"/>
      <c r="I12" s="40"/>
    </row>
    <row r="13" spans="1:9" x14ac:dyDescent="0.3">
      <c r="A13" t="s">
        <v>50</v>
      </c>
      <c r="B13" t="s">
        <v>63</v>
      </c>
      <c r="C13" t="s">
        <v>70</v>
      </c>
      <c r="D13" s="39"/>
      <c r="E13" s="40"/>
      <c r="F13" s="41"/>
      <c r="G13" s="40"/>
      <c r="H13" s="40"/>
      <c r="I13" s="40"/>
    </row>
    <row r="14" spans="1:9" x14ac:dyDescent="0.3">
      <c r="B14" t="s">
        <v>64</v>
      </c>
      <c r="C14" t="s">
        <v>69</v>
      </c>
      <c r="D14" s="39"/>
      <c r="E14" s="40"/>
      <c r="F14" s="41"/>
      <c r="G14" s="40"/>
      <c r="H14" s="40"/>
      <c r="I14" s="40"/>
    </row>
    <row r="15" spans="1:9" x14ac:dyDescent="0.3">
      <c r="B15" t="s">
        <v>65</v>
      </c>
      <c r="C15" t="s">
        <v>13</v>
      </c>
      <c r="D15" s="39"/>
      <c r="E15" s="40"/>
      <c r="F15" s="41"/>
      <c r="G15" s="40"/>
      <c r="H15" s="40"/>
      <c r="I15" s="40"/>
    </row>
    <row r="16" spans="1:9" x14ac:dyDescent="0.3">
      <c r="D16" s="39"/>
      <c r="E16" s="40"/>
      <c r="F16" s="41"/>
      <c r="G16" s="40"/>
      <c r="H16" s="40"/>
      <c r="I16" s="40"/>
    </row>
    <row r="17" spans="2:9" ht="18" x14ac:dyDescent="0.35">
      <c r="C17" s="4" t="s">
        <v>12</v>
      </c>
      <c r="D17" s="39"/>
      <c r="E17" s="40"/>
      <c r="F17" s="41"/>
      <c r="G17" s="40"/>
      <c r="H17" s="40"/>
      <c r="I17" s="40"/>
    </row>
    <row r="18" spans="2:9" x14ac:dyDescent="0.3">
      <c r="B18" t="s">
        <v>60</v>
      </c>
      <c r="C18" s="37" t="s">
        <v>6</v>
      </c>
      <c r="D18" s="39"/>
      <c r="E18" s="40"/>
      <c r="F18" s="41"/>
      <c r="G18" s="40"/>
      <c r="H18" s="40"/>
      <c r="I18" s="40"/>
    </row>
    <row r="19" spans="2:9" x14ac:dyDescent="0.3">
      <c r="B19" t="s">
        <v>61</v>
      </c>
      <c r="C19" s="38" t="s">
        <v>62</v>
      </c>
      <c r="D19" s="40"/>
      <c r="E19" s="40"/>
      <c r="F19" s="40"/>
      <c r="G19" s="40"/>
      <c r="H19" s="40"/>
      <c r="I19" s="40"/>
    </row>
    <row r="20" spans="2:9" x14ac:dyDescent="0.3">
      <c r="C20" s="42" t="s">
        <v>73</v>
      </c>
      <c r="D20" s="40"/>
      <c r="E20" s="40"/>
      <c r="F20" s="40"/>
      <c r="G20" s="40"/>
      <c r="H20" s="40"/>
      <c r="I20" s="40"/>
    </row>
    <row r="21" spans="2:9" x14ac:dyDescent="0.3">
      <c r="B21" t="s">
        <v>63</v>
      </c>
      <c r="C21" s="37" t="s">
        <v>59</v>
      </c>
      <c r="D21" s="40"/>
      <c r="E21" s="40"/>
      <c r="F21" s="40"/>
      <c r="G21" s="40"/>
      <c r="H21" s="40"/>
      <c r="I21" s="40"/>
    </row>
    <row r="22" spans="2:9" x14ac:dyDescent="0.3">
      <c r="C22" s="43" t="s">
        <v>71</v>
      </c>
      <c r="D22" s="40"/>
      <c r="E22" s="40"/>
      <c r="F22" s="40"/>
      <c r="G22" s="40"/>
      <c r="H22" s="40"/>
      <c r="I22" s="40"/>
    </row>
    <row r="23" spans="2:9" x14ac:dyDescent="0.3">
      <c r="C23" s="43" t="s">
        <v>72</v>
      </c>
      <c r="D23" s="40"/>
      <c r="E23" s="40"/>
      <c r="F23" s="40"/>
      <c r="G23" s="40"/>
      <c r="H23" s="40"/>
      <c r="I23" s="40"/>
    </row>
    <row r="24" spans="2:9" x14ac:dyDescent="0.3">
      <c r="B24" t="s">
        <v>64</v>
      </c>
      <c r="C24" s="37" t="s">
        <v>76</v>
      </c>
      <c r="D24" s="40"/>
      <c r="E24" s="40"/>
      <c r="F24" s="40"/>
      <c r="G24" s="40"/>
      <c r="H24" s="40"/>
      <c r="I24" s="40"/>
    </row>
    <row r="25" spans="2:9" x14ac:dyDescent="0.3">
      <c r="B25" t="s">
        <v>65</v>
      </c>
      <c r="C25" s="37" t="s">
        <v>67</v>
      </c>
      <c r="D25" s="40"/>
      <c r="E25" s="40"/>
      <c r="F25" s="40"/>
      <c r="G25" s="40"/>
      <c r="H25" s="40"/>
      <c r="I25" s="40"/>
    </row>
    <row r="26" spans="2:9" x14ac:dyDescent="0.3">
      <c r="C26" s="43" t="s">
        <v>74</v>
      </c>
      <c r="D26" s="40"/>
      <c r="E26" s="40"/>
      <c r="F26" s="40"/>
      <c r="G26" s="40"/>
      <c r="H26" s="40"/>
      <c r="I26" s="40"/>
    </row>
    <row r="27" spans="2:9" x14ac:dyDescent="0.3">
      <c r="B27" t="s">
        <v>66</v>
      </c>
      <c r="C27" s="37" t="s">
        <v>68</v>
      </c>
      <c r="D27" s="40"/>
      <c r="E27" s="40"/>
      <c r="F27" s="40"/>
      <c r="G27" s="40"/>
      <c r="H27" s="40"/>
      <c r="I27" s="40"/>
    </row>
    <row r="28" spans="2:9" x14ac:dyDescent="0.3">
      <c r="C28" s="43" t="s">
        <v>75</v>
      </c>
      <c r="D28" s="40"/>
      <c r="E28" s="40"/>
      <c r="F28" s="40"/>
      <c r="G28" s="40"/>
      <c r="H28" s="40"/>
      <c r="I28" s="40"/>
    </row>
  </sheetData>
  <sheetProtection sheet="1" objects="1" scenarios="1"/>
  <phoneticPr fontId="23" type="noConversion"/>
  <conditionalFormatting sqref="G8">
    <cfRule type="expression" dxfId="1" priority="1">
      <formula>$G$8=FALSE</formula>
    </cfRule>
  </conditionalFormatting>
  <dataValidations count="2">
    <dataValidation type="date" operator="greaterThanOrEqual" showInputMessage="1" showErrorMessage="1" errorTitle="Invalid Entry" error="Please enter dates in a recognizable date format (ie: mm/dd/yyyy or dd/mm/yyyy depending on your system settings)." sqref="D7" xr:uid="{5C17FF1E-9EA4-450E-8D34-F32D28A2263A}">
      <formula1>367</formula1>
    </dataValidation>
    <dataValidation type="list" showInputMessage="1" showErrorMessage="1" errorTitle="Invalid Entry" error="Please select an option from the pick-list provided." sqref="D6" xr:uid="{563E1341-7023-4EAA-A33C-4322B16EBA1F}">
      <formula1>$A$2:$A$13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D354-2268-43B6-8536-B8D9028C375A}">
  <sheetPr codeName="Sheet3">
    <tabColor rgb="FF92D050"/>
  </sheetPr>
  <dimension ref="A1:J200"/>
  <sheetViews>
    <sheetView zoomScale="110" zoomScaleNormal="110" workbookViewId="0">
      <selection activeCell="A4" sqref="A4"/>
    </sheetView>
  </sheetViews>
  <sheetFormatPr defaultColWidth="8.796875" defaultRowHeight="14.4" x14ac:dyDescent="0.3"/>
  <cols>
    <col min="1" max="1" width="8.796875" style="15" customWidth="1"/>
    <col min="2" max="2" width="28.8984375" style="15" bestFit="1" customWidth="1"/>
    <col min="3" max="3" width="17.69921875" style="15" bestFit="1" customWidth="1"/>
    <col min="4" max="4" width="29.19921875" style="15" bestFit="1" customWidth="1"/>
    <col min="5" max="6" width="8.796875" style="15" customWidth="1"/>
    <col min="7" max="10" width="14.69921875" style="15" customWidth="1"/>
    <col min="11" max="16384" width="8.796875" style="15"/>
  </cols>
  <sheetData>
    <row r="1" spans="1:10" ht="24.6" x14ac:dyDescent="0.3">
      <c r="A1" s="28" t="s">
        <v>0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21" x14ac:dyDescent="0.3">
      <c r="A2" s="29" t="s">
        <v>8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ht="15.6" x14ac:dyDescent="0.3">
      <c r="A3" s="30" t="str">
        <f ca="1">"As at: "&amp;TEXT(PeriodEnd,"mmmm d, yyyy")</f>
        <v>As at: December 29, 2022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ht="15" thickBot="1" x14ac:dyDescent="0.35">
      <c r="A4" s="24"/>
      <c r="B4" s="25"/>
      <c r="C4" s="24"/>
      <c r="D4" s="24"/>
      <c r="E4" s="24"/>
      <c r="F4" s="24"/>
      <c r="G4" s="24"/>
      <c r="H4" s="24"/>
      <c r="I4" s="24"/>
      <c r="J4" s="24"/>
    </row>
    <row r="5" spans="1:10" ht="15" thickBot="1" x14ac:dyDescent="0.35">
      <c r="A5" s="24"/>
      <c r="B5" s="16" t="s">
        <v>37</v>
      </c>
      <c r="C5" s="16"/>
      <c r="D5" s="16"/>
      <c r="E5" s="16"/>
      <c r="F5" s="16"/>
      <c r="G5" s="16"/>
      <c r="H5" s="17">
        <f ca="1">_xlfn.AGGREGATE(9,2,H8:H1048576)</f>
        <v>1195</v>
      </c>
      <c r="I5" s="17">
        <f ca="1">_xlfn.AGGREGATE(9,2,I8:I1048576)</f>
        <v>1195</v>
      </c>
      <c r="J5" s="18">
        <f ca="1">ROUND(H5-I5,2)</f>
        <v>0</v>
      </c>
    </row>
    <row r="7" spans="1:10" x14ac:dyDescent="0.3">
      <c r="A7" s="26" t="s">
        <v>22</v>
      </c>
      <c r="B7" s="26" t="s">
        <v>23</v>
      </c>
      <c r="C7" s="26" t="s">
        <v>14</v>
      </c>
      <c r="D7" s="26" t="s">
        <v>35</v>
      </c>
      <c r="E7" s="27" t="s">
        <v>3</v>
      </c>
      <c r="F7" s="27" t="s">
        <v>34</v>
      </c>
      <c r="G7" s="27" t="s">
        <v>56</v>
      </c>
      <c r="H7" s="27" t="s">
        <v>2</v>
      </c>
      <c r="I7" s="27" t="s">
        <v>1</v>
      </c>
      <c r="J7" s="27" t="s">
        <v>36</v>
      </c>
    </row>
    <row r="8" spans="1:10" x14ac:dyDescent="0.3">
      <c r="A8" s="24" t="str" cm="1">
        <f t="array" ref="A8:D148">IFERROR(_xldudf_SCOTT_CHART(OrgId),_xlfn.TEXTSPLIT("1000,Please,Bank;2000,Connect,Credit Card;3000,Your,Equity;4000,Company,Income;5000,Data,Expense",",",";"))</f>
        <v/>
      </c>
      <c r="B8" s="24" t="str">
        <v>Purchases</v>
      </c>
      <c r="C8" s="24" t="str">
        <v>Expense</v>
      </c>
      <c r="D8" s="24" t="str">
        <v>SuppliesMaterials</v>
      </c>
      <c r="E8" s="24" t="b" cm="1">
        <f t="array" ref="E8:E148">_xlfn.XLOOKUP(INDEX(_xlfn.ANCHORARRAY(A8),0,3),tblTypes[Type],tblTypes[PL],FALSE)</f>
        <v>1</v>
      </c>
      <c r="F8" s="24" cm="1">
        <f t="array" ref="F8:F148">_xlfn.XLOOKUP(INDEX(_xlfn.ANCHORARRAY(A8),0,3),tblTypes[Type],tblTypes[XTB],0)</f>
        <v>1</v>
      </c>
      <c r="G8" s="31" cm="1">
        <f t="array" aca="1" ref="G8" ca="1">IFERROR(IF(E8,_xldudf_SCOTT_GL(OrgId,B8,YearStart,PeriodEnd),_xldudf_SCOTT_GL(OrgId,B8,0,PeriodEnd)),0)</f>
        <v>0</v>
      </c>
      <c r="H8" s="19">
        <f t="shared" ref="H8:H39" ca="1" si="0">IF(J8&gt;0,J8,0)</f>
        <v>0</v>
      </c>
      <c r="I8" s="19">
        <f t="shared" ref="I8:I39" ca="1" si="1">IF(J8&lt;0,-J8,0)</f>
        <v>0</v>
      </c>
      <c r="J8" s="31">
        <f ca="1">G8*F8</f>
        <v>0</v>
      </c>
    </row>
    <row r="9" spans="1:10" x14ac:dyDescent="0.3">
      <c r="A9" s="24" t="str">
        <v/>
      </c>
      <c r="B9" s="24" t="str">
        <v>Accumulated Amortization - sub1</v>
      </c>
      <c r="C9" s="24" t="str">
        <v>Fixed Asset</v>
      </c>
      <c r="D9" s="24" t="str">
        <v>AccumulatedAmortization</v>
      </c>
      <c r="E9" s="24" t="b">
        <v>0</v>
      </c>
      <c r="F9" s="24">
        <v>1</v>
      </c>
      <c r="G9" s="31" cm="1">
        <f t="array" aca="1" ref="G9" ca="1">IFERROR(IF(E9,_xldudf_SCOTT_GL(OrgId,B9,YearStart,PeriodEnd),_xldudf_SCOTT_GL(OrgId,B9,0,PeriodEnd)),0)</f>
        <v>0</v>
      </c>
      <c r="H9" s="20">
        <f t="shared" ca="1" si="0"/>
        <v>0</v>
      </c>
      <c r="I9" s="20">
        <f t="shared" ca="1" si="1"/>
        <v>0</v>
      </c>
      <c r="J9" s="31">
        <f t="shared" ref="J9:J72" ca="1" si="2">G9*F9</f>
        <v>0</v>
      </c>
    </row>
    <row r="10" spans="1:10" x14ac:dyDescent="0.3">
      <c r="A10" s="24" t="str">
        <v/>
      </c>
      <c r="B10" s="24" t="str">
        <v>Reconciliation Discrepancies</v>
      </c>
      <c r="C10" s="24" t="str">
        <v>Other Expense</v>
      </c>
      <c r="D10" s="24" t="str">
        <v>OtherMiscellaneousExpense</v>
      </c>
      <c r="E10" s="24" t="b">
        <v>1</v>
      </c>
      <c r="F10" s="24">
        <v>1</v>
      </c>
      <c r="G10" s="31" cm="1">
        <f t="array" aca="1" ref="G10" ca="1">IFERROR(IF(E10,_xldudf_SCOTT_GL(OrgId,B10,YearStart,PeriodEnd),_xldudf_SCOTT_GL(OrgId,B10,0,PeriodEnd)),0)</f>
        <v>0</v>
      </c>
      <c r="H10" s="20">
        <f t="shared" ca="1" si="0"/>
        <v>0</v>
      </c>
      <c r="I10" s="20">
        <f t="shared" ca="1" si="1"/>
        <v>0</v>
      </c>
      <c r="J10" s="31">
        <f t="shared" ca="1" si="2"/>
        <v>0</v>
      </c>
    </row>
    <row r="11" spans="1:10" x14ac:dyDescent="0.3">
      <c r="A11" s="24" t="str">
        <v>1010</v>
      </c>
      <c r="B11" s="24" t="str">
        <v>Cash</v>
      </c>
      <c r="C11" s="24" t="str">
        <v>Bank</v>
      </c>
      <c r="D11" s="24" t="str">
        <v>CashOnHand</v>
      </c>
      <c r="E11" s="24" t="b">
        <v>0</v>
      </c>
      <c r="F11" s="24">
        <v>1</v>
      </c>
      <c r="G11" s="31" cm="1">
        <f t="array" aca="1" ref="G11" ca="1">IFERROR(IF(E11,_xldudf_SCOTT_GL(OrgId,B11,YearStart,PeriodEnd),_xldudf_SCOTT_GL(OrgId,B11,0,PeriodEnd)),0)</f>
        <v>0</v>
      </c>
      <c r="H11" s="20">
        <f t="shared" ca="1" si="0"/>
        <v>0</v>
      </c>
      <c r="I11" s="20">
        <f t="shared" ca="1" si="1"/>
        <v>0</v>
      </c>
      <c r="J11" s="31">
        <f t="shared" ca="1" si="2"/>
        <v>0</v>
      </c>
    </row>
    <row r="12" spans="1:10" x14ac:dyDescent="0.3">
      <c r="A12" s="24" t="str">
        <v>1200</v>
      </c>
      <c r="B12" s="24" t="str">
        <v>Accounts Receivable (A/R)</v>
      </c>
      <c r="C12" s="24" t="str">
        <v>Accounts Receivable</v>
      </c>
      <c r="D12" s="24" t="str">
        <v>AccountsReceivable</v>
      </c>
      <c r="E12" s="24" t="b">
        <v>0</v>
      </c>
      <c r="F12" s="24">
        <v>1</v>
      </c>
      <c r="G12" s="31" cm="1">
        <f t="array" aca="1" ref="G12" ca="1">IFERROR(IF(E12,_xldudf_SCOTT_GL(OrgId,B12,YearStart,PeriodEnd),_xldudf_SCOTT_GL(OrgId,B12,0,PeriodEnd)),0)</f>
        <v>10</v>
      </c>
      <c r="H12" s="20">
        <f t="shared" ca="1" si="0"/>
        <v>10</v>
      </c>
      <c r="I12" s="20">
        <f t="shared" ca="1" si="1"/>
        <v>0</v>
      </c>
      <c r="J12" s="31">
        <f t="shared" ca="1" si="2"/>
        <v>10</v>
      </c>
    </row>
    <row r="13" spans="1:10" x14ac:dyDescent="0.3">
      <c r="A13" s="24" t="str">
        <v>1300</v>
      </c>
      <c r="B13" s="24" t="str">
        <v>Inventory Asset</v>
      </c>
      <c r="C13" s="24" t="str">
        <v>Other Current Asset</v>
      </c>
      <c r="D13" s="24" t="str">
        <v>Inventory</v>
      </c>
      <c r="E13" s="24" t="b">
        <v>0</v>
      </c>
      <c r="F13" s="24">
        <v>1</v>
      </c>
      <c r="G13" s="31" cm="1">
        <f t="array" aca="1" ref="G13" ca="1">IFERROR(IF(E13,_xldudf_SCOTT_GL(OrgId,B13,YearStart,PeriodEnd),_xldudf_SCOTT_GL(OrgId,B13,0,PeriodEnd)),0)</f>
        <v>0</v>
      </c>
      <c r="H13" s="20">
        <f t="shared" ca="1" si="0"/>
        <v>0</v>
      </c>
      <c r="I13" s="20">
        <f t="shared" ca="1" si="1"/>
        <v>0</v>
      </c>
      <c r="J13" s="31">
        <f t="shared" ca="1" si="2"/>
        <v>0</v>
      </c>
    </row>
    <row r="14" spans="1:10" x14ac:dyDescent="0.3">
      <c r="A14" s="24" t="str">
        <v>1500</v>
      </c>
      <c r="B14" s="24" t="str">
        <v>Loans to others</v>
      </c>
      <c r="C14" s="24" t="str">
        <v>Other Current Asset</v>
      </c>
      <c r="D14" s="24" t="str">
        <v>LoansToOthers</v>
      </c>
      <c r="E14" s="24" t="b">
        <v>0</v>
      </c>
      <c r="F14" s="24">
        <v>1</v>
      </c>
      <c r="G14" s="31" cm="1">
        <f t="array" aca="1" ref="G14" ca="1">IFERROR(IF(E14,_xldudf_SCOTT_GL(OrgId,B14,YearStart,PeriodEnd),_xldudf_SCOTT_GL(OrgId,B14,0,PeriodEnd)),0)</f>
        <v>0</v>
      </c>
      <c r="H14" s="20">
        <f t="shared" ca="1" si="0"/>
        <v>0</v>
      </c>
      <c r="I14" s="20">
        <f t="shared" ca="1" si="1"/>
        <v>0</v>
      </c>
      <c r="J14" s="31">
        <f t="shared" ca="1" si="2"/>
        <v>0</v>
      </c>
    </row>
    <row r="15" spans="1:10" x14ac:dyDescent="0.3">
      <c r="A15" s="24" t="str">
        <v>1510</v>
      </c>
      <c r="B15" s="24" t="str">
        <v>Payments to deposit</v>
      </c>
      <c r="C15" s="24" t="str">
        <v>Other Current Asset</v>
      </c>
      <c r="D15" s="24" t="str">
        <v>UndepositedFunds</v>
      </c>
      <c r="E15" s="24" t="b">
        <v>0</v>
      </c>
      <c r="F15" s="24">
        <v>1</v>
      </c>
      <c r="G15" s="31" cm="1">
        <f t="array" aca="1" ref="G15" ca="1">IFERROR(IF(E15,_xldudf_SCOTT_GL(OrgId,B15,YearStart,PeriodEnd),_xldudf_SCOTT_GL(OrgId,B15,0,PeriodEnd)),0)</f>
        <v>0</v>
      </c>
      <c r="H15" s="20">
        <f t="shared" ca="1" si="0"/>
        <v>0</v>
      </c>
      <c r="I15" s="20">
        <f t="shared" ca="1" si="1"/>
        <v>0</v>
      </c>
      <c r="J15" s="31">
        <f t="shared" ca="1" si="2"/>
        <v>0</v>
      </c>
    </row>
    <row r="16" spans="1:10" x14ac:dyDescent="0.3">
      <c r="A16" s="24" t="str">
        <v>1600</v>
      </c>
      <c r="B16" s="24" t="str">
        <v>Prepaid expenses</v>
      </c>
      <c r="C16" s="24" t="str">
        <v>Other Current Asset</v>
      </c>
      <c r="D16" s="24" t="str">
        <v>PrepaidExpenses</v>
      </c>
      <c r="E16" s="24" t="b">
        <v>0</v>
      </c>
      <c r="F16" s="24">
        <v>1</v>
      </c>
      <c r="G16" s="31" cm="1">
        <f t="array" aca="1" ref="G16" ca="1">IFERROR(IF(E16,_xldudf_SCOTT_GL(OrgId,B16,YearStart,PeriodEnd),_xldudf_SCOTT_GL(OrgId,B16,0,PeriodEnd)),0)</f>
        <v>0</v>
      </c>
      <c r="H16" s="20">
        <f t="shared" ca="1" si="0"/>
        <v>0</v>
      </c>
      <c r="I16" s="20">
        <f t="shared" ca="1" si="1"/>
        <v>0</v>
      </c>
      <c r="J16" s="31">
        <f t="shared" ca="1" si="2"/>
        <v>0</v>
      </c>
    </row>
    <row r="17" spans="1:10" x14ac:dyDescent="0.3">
      <c r="A17" s="24" t="str">
        <v>1650</v>
      </c>
      <c r="B17" s="24" t="str">
        <v>Uncategorized Asset</v>
      </c>
      <c r="C17" s="24" t="str">
        <v>Other Current Asset</v>
      </c>
      <c r="D17" s="24" t="str">
        <v>OtherCurrentAssets</v>
      </c>
      <c r="E17" s="24" t="b">
        <v>0</v>
      </c>
      <c r="F17" s="24">
        <v>1</v>
      </c>
      <c r="G17" s="31" cm="1">
        <f t="array" aca="1" ref="G17" ca="1">IFERROR(IF(E17,_xldudf_SCOTT_GL(OrgId,B17,YearStart,PeriodEnd),_xldudf_SCOTT_GL(OrgId,B17,0,PeriodEnd)),0)</f>
        <v>0</v>
      </c>
      <c r="H17" s="20">
        <f t="shared" ca="1" si="0"/>
        <v>0</v>
      </c>
      <c r="I17" s="20">
        <f t="shared" ca="1" si="1"/>
        <v>0</v>
      </c>
      <c r="J17" s="31">
        <f t="shared" ca="1" si="2"/>
        <v>0</v>
      </c>
    </row>
    <row r="18" spans="1:10" x14ac:dyDescent="0.3">
      <c r="A18" s="24" t="str">
        <v>1700</v>
      </c>
      <c r="B18" s="24" t="str">
        <v>Buildings</v>
      </c>
      <c r="C18" s="24" t="str">
        <v>Fixed Asset</v>
      </c>
      <c r="D18" s="24" t="str">
        <v>Buildings</v>
      </c>
      <c r="E18" s="24" t="b">
        <v>0</v>
      </c>
      <c r="F18" s="24">
        <v>1</v>
      </c>
      <c r="G18" s="31" cm="1">
        <f t="array" aca="1" ref="G18" ca="1">IFERROR(IF(E18,_xldudf_SCOTT_GL(OrgId,B18,YearStart,PeriodEnd),_xldudf_SCOTT_GL(OrgId,B18,0,PeriodEnd)),0)</f>
        <v>0</v>
      </c>
      <c r="H18" s="20">
        <f t="shared" ca="1" si="0"/>
        <v>0</v>
      </c>
      <c r="I18" s="20">
        <f t="shared" ca="1" si="1"/>
        <v>0</v>
      </c>
      <c r="J18" s="31">
        <f t="shared" ca="1" si="2"/>
        <v>0</v>
      </c>
    </row>
    <row r="19" spans="1:10" x14ac:dyDescent="0.3">
      <c r="A19" s="24" t="str">
        <v>1750</v>
      </c>
      <c r="B19" s="24" t="str">
        <v>Land</v>
      </c>
      <c r="C19" s="24" t="str">
        <v>Fixed Asset</v>
      </c>
      <c r="D19" s="24" t="str">
        <v>Land</v>
      </c>
      <c r="E19" s="24" t="b">
        <v>0</v>
      </c>
      <c r="F19" s="24">
        <v>1</v>
      </c>
      <c r="G19" s="31" cm="1">
        <f t="array" aca="1" ref="G19" ca="1">IFERROR(IF(E19,_xldudf_SCOTT_GL(OrgId,B19,YearStart,PeriodEnd),_xldudf_SCOTT_GL(OrgId,B19,0,PeriodEnd)),0)</f>
        <v>0</v>
      </c>
      <c r="H19" s="20">
        <f t="shared" ca="1" si="0"/>
        <v>0</v>
      </c>
      <c r="I19" s="20">
        <f t="shared" ca="1" si="1"/>
        <v>0</v>
      </c>
      <c r="J19" s="31">
        <f t="shared" ca="1" si="2"/>
        <v>0</v>
      </c>
    </row>
    <row r="20" spans="1:10" x14ac:dyDescent="0.3">
      <c r="A20" s="24" t="str">
        <v>1760</v>
      </c>
      <c r="B20" s="24" t="str">
        <v>Long-term office equipment</v>
      </c>
      <c r="C20" s="24" t="str">
        <v>Fixed Asset</v>
      </c>
      <c r="D20" s="24" t="str">
        <v>OtherFixedAssets</v>
      </c>
      <c r="E20" s="24" t="b">
        <v>0</v>
      </c>
      <c r="F20" s="24">
        <v>1</v>
      </c>
      <c r="G20" s="31" cm="1">
        <f t="array" aca="1" ref="G20" ca="1">IFERROR(IF(E20,_xldudf_SCOTT_GL(OrgId,B20,YearStart,PeriodEnd),_xldudf_SCOTT_GL(OrgId,B20,0,PeriodEnd)),0)</f>
        <v>0</v>
      </c>
      <c r="H20" s="20">
        <f t="shared" ca="1" si="0"/>
        <v>0</v>
      </c>
      <c r="I20" s="20">
        <f t="shared" ca="1" si="1"/>
        <v>0</v>
      </c>
      <c r="J20" s="31">
        <f t="shared" ca="1" si="2"/>
        <v>0</v>
      </c>
    </row>
    <row r="21" spans="1:10" x14ac:dyDescent="0.3">
      <c r="A21" s="24" t="str">
        <v>1770</v>
      </c>
      <c r="B21" s="24" t="str">
        <v>Computers &amp; tablets</v>
      </c>
      <c r="C21" s="24" t="str">
        <v>Fixed Asset</v>
      </c>
      <c r="D21" s="24" t="str">
        <v>FixedAssetComputers</v>
      </c>
      <c r="E21" s="24" t="b">
        <v>0</v>
      </c>
      <c r="F21" s="24">
        <v>1</v>
      </c>
      <c r="G21" s="31" cm="1">
        <f t="array" aca="1" ref="G21" ca="1">IFERROR(IF(E21,_xldudf_SCOTT_GL(OrgId,B21,YearStart,PeriodEnd),_xldudf_SCOTT_GL(OrgId,B21,0,PeriodEnd)),0)</f>
        <v>0</v>
      </c>
      <c r="H21" s="20">
        <f t="shared" ca="1" si="0"/>
        <v>0</v>
      </c>
      <c r="I21" s="20">
        <f t="shared" ca="1" si="1"/>
        <v>0</v>
      </c>
      <c r="J21" s="31">
        <f t="shared" ca="1" si="2"/>
        <v>0</v>
      </c>
    </row>
    <row r="22" spans="1:10" x14ac:dyDescent="0.3">
      <c r="A22" s="24" t="str">
        <v>1780</v>
      </c>
      <c r="B22" s="24" t="str">
        <v>Copiers</v>
      </c>
      <c r="C22" s="24" t="str">
        <v>Fixed Asset</v>
      </c>
      <c r="D22" s="24" t="str">
        <v>FixedAssetCopiers</v>
      </c>
      <c r="E22" s="24" t="b">
        <v>0</v>
      </c>
      <c r="F22" s="24">
        <v>1</v>
      </c>
      <c r="G22" s="31" cm="1">
        <f t="array" aca="1" ref="G22" ca="1">IFERROR(IF(E22,_xldudf_SCOTT_GL(OrgId,B22,YearStart,PeriodEnd),_xldudf_SCOTT_GL(OrgId,B22,0,PeriodEnd)),0)</f>
        <v>0</v>
      </c>
      <c r="H22" s="20">
        <f t="shared" ca="1" si="0"/>
        <v>0</v>
      </c>
      <c r="I22" s="20">
        <f t="shared" ca="1" si="1"/>
        <v>0</v>
      </c>
      <c r="J22" s="31">
        <f t="shared" ca="1" si="2"/>
        <v>0</v>
      </c>
    </row>
    <row r="23" spans="1:10" x14ac:dyDescent="0.3">
      <c r="A23" s="24" t="str">
        <v>1790</v>
      </c>
      <c r="B23" s="24" t="str">
        <v>Custom software or app</v>
      </c>
      <c r="C23" s="24" t="str">
        <v>Fixed Asset</v>
      </c>
      <c r="D23" s="24" t="str">
        <v>FixedAssetSoftware</v>
      </c>
      <c r="E23" s="24" t="b">
        <v>0</v>
      </c>
      <c r="F23" s="24">
        <v>1</v>
      </c>
      <c r="G23" s="31" cm="1">
        <f t="array" aca="1" ref="G23" ca="1">IFERROR(IF(E23,_xldudf_SCOTT_GL(OrgId,B23,YearStart,PeriodEnd),_xldudf_SCOTT_GL(OrgId,B23,0,PeriodEnd)),0)</f>
        <v>0</v>
      </c>
      <c r="H23" s="20">
        <f t="shared" ca="1" si="0"/>
        <v>0</v>
      </c>
      <c r="I23" s="20">
        <f t="shared" ca="1" si="1"/>
        <v>0</v>
      </c>
      <c r="J23" s="31">
        <f t="shared" ca="1" si="2"/>
        <v>0</v>
      </c>
    </row>
    <row r="24" spans="1:10" x14ac:dyDescent="0.3">
      <c r="A24" s="24" t="str">
        <v>1800</v>
      </c>
      <c r="B24" s="24" t="str">
        <v>Furniture</v>
      </c>
      <c r="C24" s="24" t="str">
        <v>Fixed Asset</v>
      </c>
      <c r="D24" s="24" t="str">
        <v>FixedAssetFurniture</v>
      </c>
      <c r="E24" s="24" t="b">
        <v>0</v>
      </c>
      <c r="F24" s="24">
        <v>1</v>
      </c>
      <c r="G24" s="31" cm="1">
        <f t="array" aca="1" ref="G24" ca="1">IFERROR(IF(E24,_xldudf_SCOTT_GL(OrgId,B24,YearStart,PeriodEnd),_xldudf_SCOTT_GL(OrgId,B24,0,PeriodEnd)),0)</f>
        <v>0</v>
      </c>
      <c r="H24" s="20">
        <f t="shared" ca="1" si="0"/>
        <v>0</v>
      </c>
      <c r="I24" s="20">
        <f t="shared" ca="1" si="1"/>
        <v>0</v>
      </c>
      <c r="J24" s="31">
        <f t="shared" ca="1" si="2"/>
        <v>0</v>
      </c>
    </row>
    <row r="25" spans="1:10" x14ac:dyDescent="0.3">
      <c r="A25" s="24" t="str">
        <v>1810</v>
      </c>
      <c r="B25" s="24" t="str">
        <v>Phones</v>
      </c>
      <c r="C25" s="24" t="str">
        <v>Fixed Asset</v>
      </c>
      <c r="D25" s="24" t="str">
        <v>FixedAssetPhone</v>
      </c>
      <c r="E25" s="24" t="b">
        <v>0</v>
      </c>
      <c r="F25" s="24">
        <v>1</v>
      </c>
      <c r="G25" s="31" cm="1">
        <f t="array" aca="1" ref="G25" ca="1">IFERROR(IF(E25,_xldudf_SCOTT_GL(OrgId,B25,YearStart,PeriodEnd),_xldudf_SCOTT_GL(OrgId,B25,0,PeriodEnd)),0)</f>
        <v>0</v>
      </c>
      <c r="H25" s="20">
        <f t="shared" ca="1" si="0"/>
        <v>0</v>
      </c>
      <c r="I25" s="20">
        <f t="shared" ca="1" si="1"/>
        <v>0</v>
      </c>
      <c r="J25" s="31">
        <f t="shared" ca="1" si="2"/>
        <v>0</v>
      </c>
    </row>
    <row r="26" spans="1:10" x14ac:dyDescent="0.3">
      <c r="A26" s="24" t="str">
        <v>1820</v>
      </c>
      <c r="B26" s="24" t="str">
        <v>Photo &amp; video equipment</v>
      </c>
      <c r="C26" s="24" t="str">
        <v>Fixed Asset</v>
      </c>
      <c r="D26" s="24" t="str">
        <v>FixedAssetPhotoVideo</v>
      </c>
      <c r="E26" s="24" t="b">
        <v>0</v>
      </c>
      <c r="F26" s="24">
        <v>1</v>
      </c>
      <c r="G26" s="31" cm="1">
        <f t="array" aca="1" ref="G26" ca="1">IFERROR(IF(E26,_xldudf_SCOTT_GL(OrgId,B26,YearStart,PeriodEnd),_xldudf_SCOTT_GL(OrgId,B26,0,PeriodEnd)),0)</f>
        <v>0</v>
      </c>
      <c r="H26" s="20">
        <f t="shared" ca="1" si="0"/>
        <v>0</v>
      </c>
      <c r="I26" s="20">
        <f t="shared" ca="1" si="1"/>
        <v>0</v>
      </c>
      <c r="J26" s="31">
        <f t="shared" ca="1" si="2"/>
        <v>0</v>
      </c>
    </row>
    <row r="27" spans="1:10" x14ac:dyDescent="0.3">
      <c r="A27" s="24" t="str">
        <v>1830</v>
      </c>
      <c r="B27" s="24" t="str">
        <v>Tools, machinery, and equipment</v>
      </c>
      <c r="C27" s="24" t="str">
        <v>Fixed Asset</v>
      </c>
      <c r="D27" s="24" t="str">
        <v>MachineryAndEquipment</v>
      </c>
      <c r="E27" s="24" t="b">
        <v>0</v>
      </c>
      <c r="F27" s="24">
        <v>1</v>
      </c>
      <c r="G27" s="31" cm="1">
        <f t="array" aca="1" ref="G27" ca="1">IFERROR(IF(E27,_xldudf_SCOTT_GL(OrgId,B27,YearStart,PeriodEnd),_xldudf_SCOTT_GL(OrgId,B27,0,PeriodEnd)),0)</f>
        <v>0</v>
      </c>
      <c r="H27" s="20">
        <f t="shared" ca="1" si="0"/>
        <v>0</v>
      </c>
      <c r="I27" s="20">
        <f t="shared" ca="1" si="1"/>
        <v>0</v>
      </c>
      <c r="J27" s="31">
        <f t="shared" ca="1" si="2"/>
        <v>0</v>
      </c>
    </row>
    <row r="28" spans="1:10" x14ac:dyDescent="0.3">
      <c r="A28" s="24" t="str">
        <v>1840</v>
      </c>
      <c r="B28" s="24" t="str">
        <v>Vehicles</v>
      </c>
      <c r="C28" s="24" t="str">
        <v>Fixed Asset</v>
      </c>
      <c r="D28" s="24" t="str">
        <v>Vehicles</v>
      </c>
      <c r="E28" s="24" t="b">
        <v>0</v>
      </c>
      <c r="F28" s="24">
        <v>1</v>
      </c>
      <c r="G28" s="31" cm="1">
        <f t="array" aca="1" ref="G28" ca="1">IFERROR(IF(E28,_xldudf_SCOTT_GL(OrgId,B28,YearStart,PeriodEnd),_xldudf_SCOTT_GL(OrgId,B28,0,PeriodEnd)),0)</f>
        <v>0</v>
      </c>
      <c r="H28" s="20">
        <f t="shared" ca="1" si="0"/>
        <v>0</v>
      </c>
      <c r="I28" s="20">
        <f t="shared" ca="1" si="1"/>
        <v>0</v>
      </c>
      <c r="J28" s="31">
        <f t="shared" ca="1" si="2"/>
        <v>0</v>
      </c>
    </row>
    <row r="29" spans="1:10" x14ac:dyDescent="0.3">
      <c r="A29" s="24" t="str">
        <v>2070</v>
      </c>
      <c r="B29" s="24" t="str">
        <v>Tractors</v>
      </c>
      <c r="C29" s="24" t="str">
        <v>Fixed Asset</v>
      </c>
      <c r="D29" s="24" t="str">
        <v>Buildings</v>
      </c>
      <c r="E29" s="24" t="b">
        <v>0</v>
      </c>
      <c r="F29" s="24">
        <v>1</v>
      </c>
      <c r="G29" s="31" cm="1">
        <f t="array" aca="1" ref="G29" ca="1">IFERROR(IF(E29,_xldudf_SCOTT_GL(OrgId,B29,YearStart,PeriodEnd),_xldudf_SCOTT_GL(OrgId,B29,0,PeriodEnd)),0)</f>
        <v>0</v>
      </c>
      <c r="H29" s="20">
        <f t="shared" ca="1" si="0"/>
        <v>0</v>
      </c>
      <c r="I29" s="20">
        <f t="shared" ca="1" si="1"/>
        <v>0</v>
      </c>
      <c r="J29" s="31">
        <f t="shared" ca="1" si="2"/>
        <v>0</v>
      </c>
    </row>
    <row r="30" spans="1:10" x14ac:dyDescent="0.3">
      <c r="A30" s="24" t="str">
        <v>2077</v>
      </c>
      <c r="B30" s="24" t="str">
        <v>Accumulated Amortization- software</v>
      </c>
      <c r="C30" s="24" t="str">
        <v>Fixed Asset</v>
      </c>
      <c r="D30" s="24" t="str">
        <v>AccumulatedAmortization</v>
      </c>
      <c r="E30" s="24" t="b">
        <v>0</v>
      </c>
      <c r="F30" s="24">
        <v>1</v>
      </c>
      <c r="G30" s="31" cm="1">
        <f t="array" aca="1" ref="G30" ca="1">IFERROR(IF(E30,_xldudf_SCOTT_GL(OrgId,B30,YearStart,PeriodEnd),_xldudf_SCOTT_GL(OrgId,B30,0,PeriodEnd)),0)</f>
        <v>-990</v>
      </c>
      <c r="H30" s="20">
        <f t="shared" ca="1" si="0"/>
        <v>0</v>
      </c>
      <c r="I30" s="20">
        <f t="shared" ca="1" si="1"/>
        <v>990</v>
      </c>
      <c r="J30" s="31">
        <f t="shared" ca="1" si="2"/>
        <v>-990</v>
      </c>
    </row>
    <row r="31" spans="1:10" x14ac:dyDescent="0.3">
      <c r="A31" s="24" t="str">
        <v>2100</v>
      </c>
      <c r="B31" s="24" t="str">
        <v>Accounts Payable (A/P)</v>
      </c>
      <c r="C31" s="24" t="str">
        <v>Accounts Payable</v>
      </c>
      <c r="D31" s="24" t="str">
        <v>AccountsPayable</v>
      </c>
      <c r="E31" s="24" t="b">
        <v>0</v>
      </c>
      <c r="F31" s="24">
        <v>-1</v>
      </c>
      <c r="G31" s="31" cm="1">
        <f t="array" aca="1" ref="G31" ca="1">IFERROR(IF(E31,_xldudf_SCOTT_GL(OrgId,B31,YearStart,PeriodEnd),_xldudf_SCOTT_GL(OrgId,B31,0,PeriodEnd)),0)</f>
        <v>200</v>
      </c>
      <c r="H31" s="20">
        <f t="shared" ca="1" si="0"/>
        <v>0</v>
      </c>
      <c r="I31" s="20">
        <f t="shared" ca="1" si="1"/>
        <v>200</v>
      </c>
      <c r="J31" s="31">
        <f t="shared" ca="1" si="2"/>
        <v>-200</v>
      </c>
    </row>
    <row r="32" spans="1:10" x14ac:dyDescent="0.3">
      <c r="A32" s="24" t="str">
        <v>2110</v>
      </c>
      <c r="B32" s="24" t="str">
        <v>Customer prepayments</v>
      </c>
      <c r="C32" s="24" t="str">
        <v>Other Current Liability</v>
      </c>
      <c r="D32" s="24" t="str">
        <v>OtherCurrentLiabilities</v>
      </c>
      <c r="E32" s="24" t="b">
        <v>0</v>
      </c>
      <c r="F32" s="24">
        <v>-1</v>
      </c>
      <c r="G32" s="31" cm="1">
        <f t="array" aca="1" ref="G32" ca="1">IFERROR(IF(E32,_xldudf_SCOTT_GL(OrgId,B32,YearStart,PeriodEnd),_xldudf_SCOTT_GL(OrgId,B32,0,PeriodEnd)),0)</f>
        <v>0</v>
      </c>
      <c r="H32" s="20">
        <f t="shared" ca="1" si="0"/>
        <v>0</v>
      </c>
      <c r="I32" s="20">
        <f t="shared" ca="1" si="1"/>
        <v>0</v>
      </c>
      <c r="J32" s="31">
        <f t="shared" ca="1" si="2"/>
        <v>0</v>
      </c>
    </row>
    <row r="33" spans="1:10" x14ac:dyDescent="0.3">
      <c r="A33" s="24" t="str">
        <v>2120</v>
      </c>
      <c r="B33" s="24" t="str">
        <v>Lines of credit</v>
      </c>
      <c r="C33" s="24" t="str">
        <v>Other Current Liability</v>
      </c>
      <c r="D33" s="24" t="str">
        <v>LineOfCredit</v>
      </c>
      <c r="E33" s="24" t="b">
        <v>0</v>
      </c>
      <c r="F33" s="24">
        <v>-1</v>
      </c>
      <c r="G33" s="31" cm="1">
        <f t="array" aca="1" ref="G33" ca="1">IFERROR(IF(E33,_xldudf_SCOTT_GL(OrgId,B33,YearStart,PeriodEnd),_xldudf_SCOTT_GL(OrgId,B33,0,PeriodEnd)),0)</f>
        <v>0</v>
      </c>
      <c r="H33" s="20">
        <f t="shared" ca="1" si="0"/>
        <v>0</v>
      </c>
      <c r="I33" s="20">
        <f t="shared" ca="1" si="1"/>
        <v>0</v>
      </c>
      <c r="J33" s="31">
        <f t="shared" ca="1" si="2"/>
        <v>0</v>
      </c>
    </row>
    <row r="34" spans="1:10" x14ac:dyDescent="0.3">
      <c r="A34" s="24" t="str">
        <v>2130</v>
      </c>
      <c r="B34" s="24" t="str">
        <v>Sales tax to pay</v>
      </c>
      <c r="C34" s="24" t="str">
        <v>Other Current Liability</v>
      </c>
      <c r="D34" s="24" t="str">
        <v>SalesTaxPayable</v>
      </c>
      <c r="E34" s="24" t="b">
        <v>0</v>
      </c>
      <c r="F34" s="24">
        <v>-1</v>
      </c>
      <c r="G34" s="31" cm="1">
        <f t="array" aca="1" ref="G34" ca="1">IFERROR(IF(E34,_xldudf_SCOTT_GL(OrgId,B34,YearStart,PeriodEnd),_xldudf_SCOTT_GL(OrgId,B34,0,PeriodEnd)),0)</f>
        <v>0</v>
      </c>
      <c r="H34" s="20">
        <f t="shared" ca="1" si="0"/>
        <v>0</v>
      </c>
      <c r="I34" s="20">
        <f t="shared" ca="1" si="1"/>
        <v>0</v>
      </c>
      <c r="J34" s="31">
        <f t="shared" ca="1" si="2"/>
        <v>0</v>
      </c>
    </row>
    <row r="35" spans="1:10" x14ac:dyDescent="0.3">
      <c r="A35" s="24" t="str">
        <v>2140</v>
      </c>
      <c r="B35" s="24" t="str">
        <v>Short-term business loans</v>
      </c>
      <c r="C35" s="24" t="str">
        <v>Other Current Liability</v>
      </c>
      <c r="D35" s="24" t="str">
        <v>LoanPayable</v>
      </c>
      <c r="E35" s="24" t="b">
        <v>0</v>
      </c>
      <c r="F35" s="24">
        <v>-1</v>
      </c>
      <c r="G35" s="31" cm="1">
        <f t="array" aca="1" ref="G35" ca="1">IFERROR(IF(E35,_xldudf_SCOTT_GL(OrgId,B35,YearStart,PeriodEnd),_xldudf_SCOTT_GL(OrgId,B35,0,PeriodEnd)),0)</f>
        <v>0</v>
      </c>
      <c r="H35" s="20">
        <f t="shared" ca="1" si="0"/>
        <v>0</v>
      </c>
      <c r="I35" s="20">
        <f t="shared" ca="1" si="1"/>
        <v>0</v>
      </c>
      <c r="J35" s="31">
        <f t="shared" ca="1" si="2"/>
        <v>0</v>
      </c>
    </row>
    <row r="36" spans="1:10" x14ac:dyDescent="0.3">
      <c r="A36" s="24" t="str">
        <v>2150</v>
      </c>
      <c r="B36" s="24" t="str">
        <v>Long-term business loans</v>
      </c>
      <c r="C36" s="24" t="str">
        <v>Long Term Liability</v>
      </c>
      <c r="D36" s="24" t="str">
        <v>OtherLongTermLiabilities</v>
      </c>
      <c r="E36" s="24" t="b">
        <v>0</v>
      </c>
      <c r="F36" s="24">
        <v>-1</v>
      </c>
      <c r="G36" s="31" cm="1">
        <f t="array" aca="1" ref="G36" ca="1">IFERROR(IF(E36,_xldudf_SCOTT_GL(OrgId,B36,YearStart,PeriodEnd),_xldudf_SCOTT_GL(OrgId,B36,0,PeriodEnd)),0)</f>
        <v>0</v>
      </c>
      <c r="H36" s="20">
        <f t="shared" ca="1" si="0"/>
        <v>0</v>
      </c>
      <c r="I36" s="20">
        <f t="shared" ca="1" si="1"/>
        <v>0</v>
      </c>
      <c r="J36" s="31">
        <f t="shared" ca="1" si="2"/>
        <v>0</v>
      </c>
    </row>
    <row r="37" spans="1:10" x14ac:dyDescent="0.3">
      <c r="A37" s="24" t="str">
        <v>2160</v>
      </c>
      <c r="B37" s="24" t="str">
        <v>Mortgages</v>
      </c>
      <c r="C37" s="24" t="str">
        <v>Long Term Liability</v>
      </c>
      <c r="D37" s="24" t="str">
        <v>OtherLongTermLiabilities</v>
      </c>
      <c r="E37" s="24" t="b">
        <v>0</v>
      </c>
      <c r="F37" s="24">
        <v>-1</v>
      </c>
      <c r="G37" s="31" cm="1">
        <f t="array" aca="1" ref="G37" ca="1">IFERROR(IF(E37,_xldudf_SCOTT_GL(OrgId,B37,YearStart,PeriodEnd),_xldudf_SCOTT_GL(OrgId,B37,0,PeriodEnd)),0)</f>
        <v>0</v>
      </c>
      <c r="H37" s="20">
        <f t="shared" ca="1" si="0"/>
        <v>0</v>
      </c>
      <c r="I37" s="20">
        <f t="shared" ca="1" si="1"/>
        <v>0</v>
      </c>
      <c r="J37" s="31">
        <f t="shared" ca="1" si="2"/>
        <v>0</v>
      </c>
    </row>
    <row r="38" spans="1:10" x14ac:dyDescent="0.3">
      <c r="A38" s="24" t="str">
        <v>3100</v>
      </c>
      <c r="B38" s="24" t="str">
        <v>Federal estimated taxes</v>
      </c>
      <c r="C38" s="24" t="str">
        <v>Equity</v>
      </c>
      <c r="D38" s="24" t="str">
        <v>EstimatedTaxes</v>
      </c>
      <c r="E38" s="24" t="b">
        <v>0</v>
      </c>
      <c r="F38" s="24">
        <v>-1</v>
      </c>
      <c r="G38" s="31" cm="1">
        <f t="array" aca="1" ref="G38" ca="1">IFERROR(IF(E38,_xldudf_SCOTT_GL(OrgId,B38,YearStart,PeriodEnd),_xldudf_SCOTT_GL(OrgId,B38,0,PeriodEnd)),0)</f>
        <v>0</v>
      </c>
      <c r="H38" s="20">
        <f t="shared" ca="1" si="0"/>
        <v>0</v>
      </c>
      <c r="I38" s="20">
        <f t="shared" ca="1" si="1"/>
        <v>0</v>
      </c>
      <c r="J38" s="31">
        <f t="shared" ca="1" si="2"/>
        <v>0</v>
      </c>
    </row>
    <row r="39" spans="1:10" x14ac:dyDescent="0.3">
      <c r="A39" s="24" t="str">
        <v>3200</v>
      </c>
      <c r="B39" s="24" t="str">
        <v>Opening balance equity</v>
      </c>
      <c r="C39" s="24" t="str">
        <v>Equity</v>
      </c>
      <c r="D39" s="24" t="str">
        <v>OpeningBalanceEquity</v>
      </c>
      <c r="E39" s="24" t="b">
        <v>0</v>
      </c>
      <c r="F39" s="24">
        <v>-1</v>
      </c>
      <c r="G39" s="31" cm="1">
        <f t="array" aca="1" ref="G39" ca="1">IFERROR(IF(E39,_xldudf_SCOTT_GL(OrgId,B39,YearStart,PeriodEnd),_xldudf_SCOTT_GL(OrgId,B39,0,PeriodEnd)),0)</f>
        <v>0</v>
      </c>
      <c r="H39" s="20">
        <f t="shared" ca="1" si="0"/>
        <v>0</v>
      </c>
      <c r="I39" s="20">
        <f t="shared" ca="1" si="1"/>
        <v>0</v>
      </c>
      <c r="J39" s="31">
        <f t="shared" ca="1" si="2"/>
        <v>0</v>
      </c>
    </row>
    <row r="40" spans="1:10" x14ac:dyDescent="0.3">
      <c r="A40" s="24" t="str">
        <v>3210</v>
      </c>
      <c r="B40" s="24" t="str">
        <v>Owner draws</v>
      </c>
      <c r="C40" s="24" t="str">
        <v>Equity</v>
      </c>
      <c r="D40" s="24" t="str">
        <v>OwnersEquity</v>
      </c>
      <c r="E40" s="24" t="b">
        <v>0</v>
      </c>
      <c r="F40" s="24">
        <v>-1</v>
      </c>
      <c r="G40" s="31" cm="1">
        <f t="array" aca="1" ref="G40" ca="1">IFERROR(IF(E40,_xldudf_SCOTT_GL(OrgId,B40,YearStart,PeriodEnd),_xldudf_SCOTT_GL(OrgId,B40,0,PeriodEnd)),0)</f>
        <v>0</v>
      </c>
      <c r="H40" s="20">
        <f t="shared" ref="H40:H71" ca="1" si="3">IF(J40&gt;0,J40,0)</f>
        <v>0</v>
      </c>
      <c r="I40" s="20">
        <f t="shared" ref="I40:I71" ca="1" si="4">IF(J40&lt;0,-J40,0)</f>
        <v>0</v>
      </c>
      <c r="J40" s="31">
        <f t="shared" ca="1" si="2"/>
        <v>0</v>
      </c>
    </row>
    <row r="41" spans="1:10" x14ac:dyDescent="0.3">
      <c r="A41" s="24" t="str">
        <v>3220</v>
      </c>
      <c r="B41" s="24" t="str">
        <v>Owner investments</v>
      </c>
      <c r="C41" s="24" t="str">
        <v>Equity</v>
      </c>
      <c r="D41" s="24" t="str">
        <v>OwnersEquity</v>
      </c>
      <c r="E41" s="24" t="b">
        <v>0</v>
      </c>
      <c r="F41" s="24">
        <v>-1</v>
      </c>
      <c r="G41" s="31" cm="1">
        <f t="array" aca="1" ref="G41" ca="1">IFERROR(IF(E41,_xldudf_SCOTT_GL(OrgId,B41,YearStart,PeriodEnd),_xldudf_SCOTT_GL(OrgId,B41,0,PeriodEnd)),0)</f>
        <v>0</v>
      </c>
      <c r="H41" s="20">
        <f t="shared" ca="1" si="3"/>
        <v>0</v>
      </c>
      <c r="I41" s="20">
        <f t="shared" ca="1" si="4"/>
        <v>0</v>
      </c>
      <c r="J41" s="31">
        <f t="shared" ca="1" si="2"/>
        <v>0</v>
      </c>
    </row>
    <row r="42" spans="1:10" x14ac:dyDescent="0.3">
      <c r="A42" s="24" t="str">
        <v>3230</v>
      </c>
      <c r="B42" s="24" t="str">
        <v>Personal expenses</v>
      </c>
      <c r="C42" s="24" t="str">
        <v>Equity</v>
      </c>
      <c r="D42" s="24" t="str">
        <v>PersonalExpense</v>
      </c>
      <c r="E42" s="24" t="b">
        <v>0</v>
      </c>
      <c r="F42" s="24">
        <v>-1</v>
      </c>
      <c r="G42" s="31" cm="1">
        <f t="array" aca="1" ref="G42" ca="1">IFERROR(IF(E42,_xldudf_SCOTT_GL(OrgId,B42,YearStart,PeriodEnd),_xldudf_SCOTT_GL(OrgId,B42,0,PeriodEnd)),0)</f>
        <v>0</v>
      </c>
      <c r="H42" s="20">
        <f t="shared" ca="1" si="3"/>
        <v>0</v>
      </c>
      <c r="I42" s="20">
        <f t="shared" ca="1" si="4"/>
        <v>0</v>
      </c>
      <c r="J42" s="31">
        <f t="shared" ca="1" si="2"/>
        <v>0</v>
      </c>
    </row>
    <row r="43" spans="1:10" x14ac:dyDescent="0.3">
      <c r="A43" s="24" t="str">
        <v>3240</v>
      </c>
      <c r="B43" s="24" t="str">
        <v>Federal taxes</v>
      </c>
      <c r="C43" s="24" t="str">
        <v>Equity</v>
      </c>
      <c r="D43" s="24" t="str">
        <v>PersonalExpense</v>
      </c>
      <c r="E43" s="24" t="b">
        <v>0</v>
      </c>
      <c r="F43" s="24">
        <v>-1</v>
      </c>
      <c r="G43" s="31" cm="1">
        <f t="array" aca="1" ref="G43" ca="1">IFERROR(IF(E43,_xldudf_SCOTT_GL(OrgId,B43,YearStart,PeriodEnd),_xldudf_SCOTT_GL(OrgId,B43,0,PeriodEnd)),0)</f>
        <v>0</v>
      </c>
      <c r="H43" s="20">
        <f t="shared" ca="1" si="3"/>
        <v>0</v>
      </c>
      <c r="I43" s="20">
        <f t="shared" ca="1" si="4"/>
        <v>0</v>
      </c>
      <c r="J43" s="31">
        <f t="shared" ca="1" si="2"/>
        <v>0</v>
      </c>
    </row>
    <row r="44" spans="1:10" x14ac:dyDescent="0.3">
      <c r="A44" s="24" t="str">
        <v>3250</v>
      </c>
      <c r="B44" s="24" t="str">
        <v>Owner retirement plans</v>
      </c>
      <c r="C44" s="24" t="str">
        <v>Equity</v>
      </c>
      <c r="D44" s="24" t="str">
        <v>PersonalExpense</v>
      </c>
      <c r="E44" s="24" t="b">
        <v>0</v>
      </c>
      <c r="F44" s="24">
        <v>-1</v>
      </c>
      <c r="G44" s="31" cm="1">
        <f t="array" aca="1" ref="G44" ca="1">IFERROR(IF(E44,_xldudf_SCOTT_GL(OrgId,B44,YearStart,PeriodEnd),_xldudf_SCOTT_GL(OrgId,B44,0,PeriodEnd)),0)</f>
        <v>0</v>
      </c>
      <c r="H44" s="20">
        <f t="shared" ca="1" si="3"/>
        <v>0</v>
      </c>
      <c r="I44" s="20">
        <f t="shared" ca="1" si="4"/>
        <v>0</v>
      </c>
      <c r="J44" s="31">
        <f t="shared" ca="1" si="2"/>
        <v>0</v>
      </c>
    </row>
    <row r="45" spans="1:10" x14ac:dyDescent="0.3">
      <c r="A45" s="24" t="str">
        <v>3260</v>
      </c>
      <c r="B45" s="24" t="str">
        <v>State taxes</v>
      </c>
      <c r="C45" s="24" t="str">
        <v>Equity</v>
      </c>
      <c r="D45" s="24" t="str">
        <v>PersonalExpense</v>
      </c>
      <c r="E45" s="24" t="b">
        <v>0</v>
      </c>
      <c r="F45" s="24">
        <v>-1</v>
      </c>
      <c r="G45" s="31" cm="1">
        <f t="array" aca="1" ref="G45" ca="1">IFERROR(IF(E45,_xldudf_SCOTT_GL(OrgId,B45,YearStart,PeriodEnd),_xldudf_SCOTT_GL(OrgId,B45,0,PeriodEnd)),0)</f>
        <v>0</v>
      </c>
      <c r="H45" s="20">
        <f t="shared" ca="1" si="3"/>
        <v>0</v>
      </c>
      <c r="I45" s="20">
        <f t="shared" ca="1" si="4"/>
        <v>0</v>
      </c>
      <c r="J45" s="31">
        <f t="shared" ca="1" si="2"/>
        <v>0</v>
      </c>
    </row>
    <row r="46" spans="1:10" x14ac:dyDescent="0.3">
      <c r="A46" s="24" t="str">
        <v>3270</v>
      </c>
      <c r="B46" s="24" t="str">
        <v>Personal healthcare</v>
      </c>
      <c r="C46" s="24" t="str">
        <v>Equity</v>
      </c>
      <c r="D46" s="24" t="str">
        <v>Healthcare</v>
      </c>
      <c r="E46" s="24" t="b">
        <v>0</v>
      </c>
      <c r="F46" s="24">
        <v>-1</v>
      </c>
      <c r="G46" s="31" cm="1">
        <f t="array" aca="1" ref="G46" ca="1">IFERROR(IF(E46,_xldudf_SCOTT_GL(OrgId,B46,YearStart,PeriodEnd),_xldudf_SCOTT_GL(OrgId,B46,0,PeriodEnd)),0)</f>
        <v>0</v>
      </c>
      <c r="H46" s="20">
        <f t="shared" ca="1" si="3"/>
        <v>0</v>
      </c>
      <c r="I46" s="20">
        <f t="shared" ca="1" si="4"/>
        <v>0</v>
      </c>
      <c r="J46" s="31">
        <f t="shared" ca="1" si="2"/>
        <v>0</v>
      </c>
    </row>
    <row r="47" spans="1:10" x14ac:dyDescent="0.3">
      <c r="A47" s="24" t="str">
        <v>3280</v>
      </c>
      <c r="B47" s="24" t="str">
        <v>Health insurance premiums</v>
      </c>
      <c r="C47" s="24" t="str">
        <v>Equity</v>
      </c>
      <c r="D47" s="24" t="str">
        <v>Healthcare</v>
      </c>
      <c r="E47" s="24" t="b">
        <v>0</v>
      </c>
      <c r="F47" s="24">
        <v>-1</v>
      </c>
      <c r="G47" s="31" cm="1">
        <f t="array" aca="1" ref="G47" ca="1">IFERROR(IF(E47,_xldudf_SCOTT_GL(OrgId,B47,YearStart,PeriodEnd),_xldudf_SCOTT_GL(OrgId,B47,0,PeriodEnd)),0)</f>
        <v>0</v>
      </c>
      <c r="H47" s="20">
        <f t="shared" ca="1" si="3"/>
        <v>0</v>
      </c>
      <c r="I47" s="20">
        <f t="shared" ca="1" si="4"/>
        <v>0</v>
      </c>
      <c r="J47" s="31">
        <f t="shared" ca="1" si="2"/>
        <v>0</v>
      </c>
    </row>
    <row r="48" spans="1:10" x14ac:dyDescent="0.3">
      <c r="A48" s="24" t="str">
        <v>3290</v>
      </c>
      <c r="B48" s="24" t="str">
        <v>HSA contributions</v>
      </c>
      <c r="C48" s="24" t="str">
        <v>Equity</v>
      </c>
      <c r="D48" s="24" t="str">
        <v>Healthcare</v>
      </c>
      <c r="E48" s="24" t="b">
        <v>0</v>
      </c>
      <c r="F48" s="24">
        <v>-1</v>
      </c>
      <c r="G48" s="31" cm="1">
        <f t="array" aca="1" ref="G48" ca="1">IFERROR(IF(E48,_xldudf_SCOTT_GL(OrgId,B48,YearStart,PeriodEnd),_xldudf_SCOTT_GL(OrgId,B48,0,PeriodEnd)),0)</f>
        <v>0</v>
      </c>
      <c r="H48" s="20">
        <f t="shared" ca="1" si="3"/>
        <v>0</v>
      </c>
      <c r="I48" s="20">
        <f t="shared" ca="1" si="4"/>
        <v>0</v>
      </c>
      <c r="J48" s="31">
        <f t="shared" ca="1" si="2"/>
        <v>0</v>
      </c>
    </row>
    <row r="49" spans="1:10" x14ac:dyDescent="0.3">
      <c r="A49" s="24" t="str">
        <v>3300</v>
      </c>
      <c r="B49" s="24" t="str">
        <v>Retained Earnings</v>
      </c>
      <c r="C49" s="24" t="str">
        <v>Equity</v>
      </c>
      <c r="D49" s="24" t="str">
        <v>RetainedEarnings</v>
      </c>
      <c r="E49" s="24" t="b">
        <v>0</v>
      </c>
      <c r="F49" s="24">
        <v>-1</v>
      </c>
      <c r="G49" s="31" cm="1">
        <f t="array" aca="1" ref="G49" ca="1">IFERROR(IF(E49,_xldudf_SCOTT_GL(OrgId,B49,YearStart,PeriodEnd),_xldudf_SCOTT_GL(OrgId,B49,0,PeriodEnd)),0)</f>
        <v>0</v>
      </c>
      <c r="H49" s="20">
        <f t="shared" ca="1" si="3"/>
        <v>0</v>
      </c>
      <c r="I49" s="20">
        <f t="shared" ca="1" si="4"/>
        <v>0</v>
      </c>
      <c r="J49" s="31">
        <f t="shared" ca="1" si="2"/>
        <v>0</v>
      </c>
    </row>
    <row r="50" spans="1:10" x14ac:dyDescent="0.3">
      <c r="A50" s="24" t="str">
        <v>3310</v>
      </c>
      <c r="B50" s="24" t="str">
        <v>State estimated taxes</v>
      </c>
      <c r="C50" s="24" t="str">
        <v>Equity</v>
      </c>
      <c r="D50" s="24" t="str">
        <v>PersonalExpense</v>
      </c>
      <c r="E50" s="24" t="b">
        <v>0</v>
      </c>
      <c r="F50" s="24">
        <v>-1</v>
      </c>
      <c r="G50" s="31" cm="1">
        <f t="array" aca="1" ref="G50" ca="1">IFERROR(IF(E50,_xldudf_SCOTT_GL(OrgId,B50,YearStart,PeriodEnd),_xldudf_SCOTT_GL(OrgId,B50,0,PeriodEnd)),0)</f>
        <v>0</v>
      </c>
      <c r="H50" s="20">
        <f t="shared" ca="1" si="3"/>
        <v>0</v>
      </c>
      <c r="I50" s="20">
        <f t="shared" ca="1" si="4"/>
        <v>0</v>
      </c>
      <c r="J50" s="31">
        <f t="shared" ca="1" si="2"/>
        <v>0</v>
      </c>
    </row>
    <row r="51" spans="1:10" x14ac:dyDescent="0.3">
      <c r="A51" s="24" t="str">
        <v>4010</v>
      </c>
      <c r="B51" s="24" t="str">
        <v>Billable expense income</v>
      </c>
      <c r="C51" s="24" t="str">
        <v>Income</v>
      </c>
      <c r="D51" s="24" t="str">
        <v>SalesOfProductIncome</v>
      </c>
      <c r="E51" s="24" t="b">
        <v>1</v>
      </c>
      <c r="F51" s="24">
        <v>-1</v>
      </c>
      <c r="G51" s="31" cm="1">
        <f t="array" aca="1" ref="G51" ca="1">IFERROR(IF(E51,_xldudf_SCOTT_GL(OrgId,B51,YearStart,PeriodEnd),_xldudf_SCOTT_GL(OrgId,B51,0,PeriodEnd)),0)</f>
        <v>0</v>
      </c>
      <c r="H51" s="20">
        <f t="shared" ca="1" si="3"/>
        <v>0</v>
      </c>
      <c r="I51" s="20">
        <f t="shared" ca="1" si="4"/>
        <v>0</v>
      </c>
      <c r="J51" s="31">
        <f t="shared" ca="1" si="2"/>
        <v>0</v>
      </c>
    </row>
    <row r="52" spans="1:10" x14ac:dyDescent="0.3">
      <c r="A52" s="24" t="str">
        <v>4020</v>
      </c>
      <c r="B52" s="24" t="str">
        <v>Refunds to customers</v>
      </c>
      <c r="C52" s="24" t="str">
        <v>Income</v>
      </c>
      <c r="D52" s="24" t="str">
        <v>DiscountsRefundsGiven</v>
      </c>
      <c r="E52" s="24" t="b">
        <v>1</v>
      </c>
      <c r="F52" s="24">
        <v>-1</v>
      </c>
      <c r="G52" s="31" cm="1">
        <f t="array" aca="1" ref="G52" ca="1">IFERROR(IF(E52,_xldudf_SCOTT_GL(OrgId,B52,YearStart,PeriodEnd),_xldudf_SCOTT_GL(OrgId,B52,0,PeriodEnd)),0)</f>
        <v>0</v>
      </c>
      <c r="H52" s="20">
        <f t="shared" ca="1" si="3"/>
        <v>0</v>
      </c>
      <c r="I52" s="20">
        <f t="shared" ca="1" si="4"/>
        <v>0</v>
      </c>
      <c r="J52" s="31">
        <f t="shared" ca="1" si="2"/>
        <v>0</v>
      </c>
    </row>
    <row r="53" spans="1:10" x14ac:dyDescent="0.3">
      <c r="A53" s="24" t="str">
        <v>4030</v>
      </c>
      <c r="B53" s="24" t="str">
        <v>Sales</v>
      </c>
      <c r="C53" s="24" t="str">
        <v>Income</v>
      </c>
      <c r="D53" s="24" t="str">
        <v>SalesOfProductIncome</v>
      </c>
      <c r="E53" s="24" t="b">
        <v>1</v>
      </c>
      <c r="F53" s="24">
        <v>-1</v>
      </c>
      <c r="G53" s="31" cm="1">
        <f t="array" aca="1" ref="G53" ca="1">IFERROR(IF(E53,_xldudf_SCOTT_GL(OrgId,B53,YearStart,PeriodEnd),_xldudf_SCOTT_GL(OrgId,B53,0,PeriodEnd)),0)</f>
        <v>5</v>
      </c>
      <c r="H53" s="20">
        <f t="shared" ca="1" si="3"/>
        <v>0</v>
      </c>
      <c r="I53" s="20">
        <f t="shared" ca="1" si="4"/>
        <v>5</v>
      </c>
      <c r="J53" s="31">
        <f t="shared" ca="1" si="2"/>
        <v>-5</v>
      </c>
    </row>
    <row r="54" spans="1:10" x14ac:dyDescent="0.3">
      <c r="A54" s="24" t="str">
        <v>4040</v>
      </c>
      <c r="B54" s="24" t="str">
        <v>Sales of product income</v>
      </c>
      <c r="C54" s="24" t="str">
        <v>Income</v>
      </c>
      <c r="D54" s="24" t="str">
        <v>SalesOfProductIncome</v>
      </c>
      <c r="E54" s="24" t="b">
        <v>1</v>
      </c>
      <c r="F54" s="24">
        <v>-1</v>
      </c>
      <c r="G54" s="31" cm="1">
        <f t="array" aca="1" ref="G54" ca="1">IFERROR(IF(E54,_xldudf_SCOTT_GL(OrgId,B54,YearStart,PeriodEnd),_xldudf_SCOTT_GL(OrgId,B54,0,PeriodEnd)),0)</f>
        <v>0</v>
      </c>
      <c r="H54" s="20">
        <f t="shared" ca="1" si="3"/>
        <v>0</v>
      </c>
      <c r="I54" s="20">
        <f t="shared" ca="1" si="4"/>
        <v>0</v>
      </c>
      <c r="J54" s="31">
        <f t="shared" ca="1" si="2"/>
        <v>0</v>
      </c>
    </row>
    <row r="55" spans="1:10" x14ac:dyDescent="0.3">
      <c r="A55" s="24" t="str">
        <v>4050</v>
      </c>
      <c r="B55" s="24" t="str">
        <v>Uncategorized Income</v>
      </c>
      <c r="C55" s="24" t="str">
        <v>Income</v>
      </c>
      <c r="D55" s="24" t="str">
        <v>SalesOfProductIncome</v>
      </c>
      <c r="E55" s="24" t="b">
        <v>1</v>
      </c>
      <c r="F55" s="24">
        <v>-1</v>
      </c>
      <c r="G55" s="31" cm="1">
        <f t="array" aca="1" ref="G55" ca="1">IFERROR(IF(E55,_xldudf_SCOTT_GL(OrgId,B55,YearStart,PeriodEnd),_xldudf_SCOTT_GL(OrgId,B55,0,PeriodEnd)),0)</f>
        <v>0</v>
      </c>
      <c r="H55" s="20">
        <f t="shared" ca="1" si="3"/>
        <v>0</v>
      </c>
      <c r="I55" s="20">
        <f t="shared" ca="1" si="4"/>
        <v>0</v>
      </c>
      <c r="J55" s="31">
        <f t="shared" ca="1" si="2"/>
        <v>0</v>
      </c>
    </row>
    <row r="56" spans="1:10" x14ac:dyDescent="0.3">
      <c r="A56" s="24" t="str">
        <v>5010</v>
      </c>
      <c r="B56" s="24" t="str">
        <v>Cost of goods sold</v>
      </c>
      <c r="C56" s="24" t="str">
        <v>Cost of Goods Sold</v>
      </c>
      <c r="D56" s="24" t="str">
        <v>SuppliesMaterialsCogs</v>
      </c>
      <c r="E56" s="24" t="b">
        <v>1</v>
      </c>
      <c r="F56" s="24">
        <v>1</v>
      </c>
      <c r="G56" s="31" cm="1">
        <f t="array" aca="1" ref="G56" ca="1">IFERROR(IF(E56,_xldudf_SCOTT_GL(OrgId,B56,YearStart,PeriodEnd),_xldudf_SCOTT_GL(OrgId,B56,0,PeriodEnd)),0)</f>
        <v>0</v>
      </c>
      <c r="H56" s="20">
        <f t="shared" ca="1" si="3"/>
        <v>0</v>
      </c>
      <c r="I56" s="20">
        <f t="shared" ca="1" si="4"/>
        <v>0</v>
      </c>
      <c r="J56" s="31">
        <f t="shared" ca="1" si="2"/>
        <v>0</v>
      </c>
    </row>
    <row r="57" spans="1:10" x14ac:dyDescent="0.3">
      <c r="A57" s="24" t="str">
        <v>5020</v>
      </c>
      <c r="B57" s="24" t="str">
        <v>Equipment rental</v>
      </c>
      <c r="C57" s="24" t="str">
        <v>Cost of Goods Sold</v>
      </c>
      <c r="D57" s="24" t="str">
        <v>EquipmentRentalCos</v>
      </c>
      <c r="E57" s="24" t="b">
        <v>1</v>
      </c>
      <c r="F57" s="24">
        <v>1</v>
      </c>
      <c r="G57" s="31" cm="1">
        <f t="array" aca="1" ref="G57" ca="1">IFERROR(IF(E57,_xldudf_SCOTT_GL(OrgId,B57,YearStart,PeriodEnd),_xldudf_SCOTT_GL(OrgId,B57,0,PeriodEnd)),0)</f>
        <v>0</v>
      </c>
      <c r="H57" s="20">
        <f t="shared" ca="1" si="3"/>
        <v>0</v>
      </c>
      <c r="I57" s="20">
        <f t="shared" ca="1" si="4"/>
        <v>0</v>
      </c>
      <c r="J57" s="31">
        <f t="shared" ca="1" si="2"/>
        <v>0</v>
      </c>
    </row>
    <row r="58" spans="1:10" x14ac:dyDescent="0.3">
      <c r="A58" s="24" t="str">
        <v>5030</v>
      </c>
      <c r="B58" s="24" t="str">
        <v>Subcontractor expenses</v>
      </c>
      <c r="C58" s="24" t="str">
        <v>Cost of Goods Sold</v>
      </c>
      <c r="D58" s="24" t="str">
        <v>CostOfLaborCos</v>
      </c>
      <c r="E58" s="24" t="b">
        <v>1</v>
      </c>
      <c r="F58" s="24">
        <v>1</v>
      </c>
      <c r="G58" s="31" cm="1">
        <f t="array" aca="1" ref="G58" ca="1">IFERROR(IF(E58,_xldudf_SCOTT_GL(OrgId,B58,YearStart,PeriodEnd),_xldudf_SCOTT_GL(OrgId,B58,0,PeriodEnd)),0)</f>
        <v>0</v>
      </c>
      <c r="H58" s="20">
        <f t="shared" ca="1" si="3"/>
        <v>0</v>
      </c>
      <c r="I58" s="20">
        <f t="shared" ca="1" si="4"/>
        <v>0</v>
      </c>
      <c r="J58" s="31">
        <f t="shared" ca="1" si="2"/>
        <v>0</v>
      </c>
    </row>
    <row r="59" spans="1:10" x14ac:dyDescent="0.3">
      <c r="A59" s="24" t="str">
        <v>5040</v>
      </c>
      <c r="B59" s="24" t="str">
        <v>Supplies &amp; materials</v>
      </c>
      <c r="C59" s="24" t="str">
        <v>Cost of Goods Sold</v>
      </c>
      <c r="D59" s="24" t="str">
        <v>SuppliesMaterialsCogs</v>
      </c>
      <c r="E59" s="24" t="b">
        <v>1</v>
      </c>
      <c r="F59" s="24">
        <v>1</v>
      </c>
      <c r="G59" s="31" cm="1">
        <f t="array" aca="1" ref="G59" ca="1">IFERROR(IF(E59,_xldudf_SCOTT_GL(OrgId,B59,YearStart,PeriodEnd),_xldudf_SCOTT_GL(OrgId,B59,0,PeriodEnd)),0)</f>
        <v>0</v>
      </c>
      <c r="H59" s="20">
        <f t="shared" ca="1" si="3"/>
        <v>0</v>
      </c>
      <c r="I59" s="20">
        <f t="shared" ca="1" si="4"/>
        <v>0</v>
      </c>
      <c r="J59" s="31">
        <f t="shared" ca="1" si="2"/>
        <v>0</v>
      </c>
    </row>
    <row r="60" spans="1:10" x14ac:dyDescent="0.3">
      <c r="A60" s="24" t="str">
        <v>5050</v>
      </c>
      <c r="B60" s="24" t="str">
        <v>Advertising &amp; marketing</v>
      </c>
      <c r="C60" s="24" t="str">
        <v>Expense</v>
      </c>
      <c r="D60" s="24" t="str">
        <v>AdvertisingPromotional</v>
      </c>
      <c r="E60" s="24" t="b">
        <v>1</v>
      </c>
      <c r="F60" s="24">
        <v>1</v>
      </c>
      <c r="G60" s="31" cm="1">
        <f t="array" aca="1" ref="G60" ca="1">IFERROR(IF(E60,_xldudf_SCOTT_GL(OrgId,B60,YearStart,PeriodEnd),_xldudf_SCOTT_GL(OrgId,B60,0,PeriodEnd)),0)</f>
        <v>400</v>
      </c>
      <c r="H60" s="20">
        <f t="shared" ca="1" si="3"/>
        <v>400</v>
      </c>
      <c r="I60" s="20">
        <f t="shared" ca="1" si="4"/>
        <v>0</v>
      </c>
      <c r="J60" s="31">
        <f t="shared" ca="1" si="2"/>
        <v>400</v>
      </c>
    </row>
    <row r="61" spans="1:10" x14ac:dyDescent="0.3">
      <c r="A61" s="24" t="str">
        <v>5060</v>
      </c>
      <c r="B61" s="24" t="str">
        <v>Listing fees</v>
      </c>
      <c r="C61" s="24" t="str">
        <v>Expense</v>
      </c>
      <c r="D61" s="24" t="str">
        <v>AdvertisingPromotional</v>
      </c>
      <c r="E61" s="24" t="b">
        <v>1</v>
      </c>
      <c r="F61" s="24">
        <v>1</v>
      </c>
      <c r="G61" s="31" cm="1">
        <f t="array" aca="1" ref="G61" ca="1">IFERROR(IF(E61,_xldudf_SCOTT_GL(OrgId,B61,YearStart,PeriodEnd),_xldudf_SCOTT_GL(OrgId,B61,0,PeriodEnd)),0)</f>
        <v>0</v>
      </c>
      <c r="H61" s="20">
        <f t="shared" ca="1" si="3"/>
        <v>0</v>
      </c>
      <c r="I61" s="20">
        <f t="shared" ca="1" si="4"/>
        <v>0</v>
      </c>
      <c r="J61" s="31">
        <f t="shared" ca="1" si="2"/>
        <v>0</v>
      </c>
    </row>
    <row r="62" spans="1:10" x14ac:dyDescent="0.3">
      <c r="A62" s="24" t="str">
        <v>5070</v>
      </c>
      <c r="B62" s="24" t="str">
        <v>Social media</v>
      </c>
      <c r="C62" s="24" t="str">
        <v>Expense</v>
      </c>
      <c r="D62" s="24" t="str">
        <v>AdvertisingPromotional</v>
      </c>
      <c r="E62" s="24" t="b">
        <v>1</v>
      </c>
      <c r="F62" s="24">
        <v>1</v>
      </c>
      <c r="G62" s="31" cm="1">
        <f t="array" aca="1" ref="G62" ca="1">IFERROR(IF(E62,_xldudf_SCOTT_GL(OrgId,B62,YearStart,PeriodEnd),_xldudf_SCOTT_GL(OrgId,B62,0,PeriodEnd)),0)</f>
        <v>0</v>
      </c>
      <c r="H62" s="20">
        <f t="shared" ca="1" si="3"/>
        <v>0</v>
      </c>
      <c r="I62" s="20">
        <f t="shared" ca="1" si="4"/>
        <v>0</v>
      </c>
      <c r="J62" s="31">
        <f t="shared" ca="1" si="2"/>
        <v>0</v>
      </c>
    </row>
    <row r="63" spans="1:10" x14ac:dyDescent="0.3">
      <c r="A63" s="24" t="str">
        <v>5080</v>
      </c>
      <c r="B63" s="24" t="str">
        <v>Website ads</v>
      </c>
      <c r="C63" s="24" t="str">
        <v>Expense</v>
      </c>
      <c r="D63" s="24" t="str">
        <v>AdvertisingPromotional</v>
      </c>
      <c r="E63" s="24" t="b">
        <v>1</v>
      </c>
      <c r="F63" s="24">
        <v>1</v>
      </c>
      <c r="G63" s="31" cm="1">
        <f t="array" aca="1" ref="G63" ca="1">IFERROR(IF(E63,_xldudf_SCOTT_GL(OrgId,B63,YearStart,PeriodEnd),_xldudf_SCOTT_GL(OrgId,B63,0,PeriodEnd)),0)</f>
        <v>0</v>
      </c>
      <c r="H63" s="20">
        <f t="shared" ca="1" si="3"/>
        <v>0</v>
      </c>
      <c r="I63" s="20">
        <f t="shared" ca="1" si="4"/>
        <v>0</v>
      </c>
      <c r="J63" s="31">
        <f t="shared" ca="1" si="2"/>
        <v>0</v>
      </c>
    </row>
    <row r="64" spans="1:10" x14ac:dyDescent="0.3">
      <c r="A64" s="24" t="str">
        <v>5090</v>
      </c>
      <c r="B64" s="24" t="str">
        <v>Building &amp; property rent</v>
      </c>
      <c r="C64" s="24" t="str">
        <v>Expense</v>
      </c>
      <c r="D64" s="24" t="str">
        <v>RentOrLeaseOfBuildings</v>
      </c>
      <c r="E64" s="24" t="b">
        <v>1</v>
      </c>
      <c r="F64" s="24">
        <v>1</v>
      </c>
      <c r="G64" s="31" cm="1">
        <f t="array" aca="1" ref="G64" ca="1">IFERROR(IF(E64,_xldudf_SCOTT_GL(OrgId,B64,YearStart,PeriodEnd),_xldudf_SCOTT_GL(OrgId,B64,0,PeriodEnd)),0)</f>
        <v>0</v>
      </c>
      <c r="H64" s="20">
        <f t="shared" ca="1" si="3"/>
        <v>0</v>
      </c>
      <c r="I64" s="20">
        <f t="shared" ca="1" si="4"/>
        <v>0</v>
      </c>
      <c r="J64" s="31">
        <f t="shared" ca="1" si="2"/>
        <v>0</v>
      </c>
    </row>
    <row r="65" spans="1:10" x14ac:dyDescent="0.3">
      <c r="A65" s="24" t="str">
        <v>5100</v>
      </c>
      <c r="B65" s="24" t="str">
        <v>Business licences</v>
      </c>
      <c r="C65" s="24" t="str">
        <v>Expense</v>
      </c>
      <c r="D65" s="24" t="str">
        <v>TaxesPaid</v>
      </c>
      <c r="E65" s="24" t="b">
        <v>1</v>
      </c>
      <c r="F65" s="24">
        <v>1</v>
      </c>
      <c r="G65" s="31" cm="1">
        <f t="array" aca="1" ref="G65" ca="1">IFERROR(IF(E65,_xldudf_SCOTT_GL(OrgId,B65,YearStart,PeriodEnd),_xldudf_SCOTT_GL(OrgId,B65,0,PeriodEnd)),0)</f>
        <v>0</v>
      </c>
      <c r="H65" s="20">
        <f t="shared" ca="1" si="3"/>
        <v>0</v>
      </c>
      <c r="I65" s="20">
        <f t="shared" ca="1" si="4"/>
        <v>0</v>
      </c>
      <c r="J65" s="31">
        <f t="shared" ca="1" si="2"/>
        <v>0</v>
      </c>
    </row>
    <row r="66" spans="1:10" x14ac:dyDescent="0.3">
      <c r="A66" s="24" t="str">
        <v>5110</v>
      </c>
      <c r="B66" s="24" t="str">
        <v>Commissions &amp; fees</v>
      </c>
      <c r="C66" s="24" t="str">
        <v>Expense</v>
      </c>
      <c r="D66" s="24" t="str">
        <v/>
      </c>
      <c r="E66" s="24" t="b">
        <v>1</v>
      </c>
      <c r="F66" s="24">
        <v>1</v>
      </c>
      <c r="G66" s="31" cm="1">
        <f t="array" aca="1" ref="G66" ca="1">IFERROR(IF(E66,_xldudf_SCOTT_GL(OrgId,B66,YearStart,PeriodEnd),_xldudf_SCOTT_GL(OrgId,B66,0,PeriodEnd)),0)</f>
        <v>0</v>
      </c>
      <c r="H66" s="20">
        <f t="shared" ca="1" si="3"/>
        <v>0</v>
      </c>
      <c r="I66" s="20">
        <f t="shared" ca="1" si="4"/>
        <v>0</v>
      </c>
      <c r="J66" s="31">
        <f t="shared" ca="1" si="2"/>
        <v>0</v>
      </c>
    </row>
    <row r="67" spans="1:10" x14ac:dyDescent="0.3">
      <c r="A67" s="24" t="str">
        <v>5120</v>
      </c>
      <c r="B67" s="24" t="str">
        <v>Contract labor</v>
      </c>
      <c r="C67" s="24" t="str">
        <v>Expense</v>
      </c>
      <c r="D67" s="24" t="str">
        <v>CostOfLabor</v>
      </c>
      <c r="E67" s="24" t="b">
        <v>1</v>
      </c>
      <c r="F67" s="24">
        <v>1</v>
      </c>
      <c r="G67" s="31" cm="1">
        <f t="array" aca="1" ref="G67" ca="1">IFERROR(IF(E67,_xldudf_SCOTT_GL(OrgId,B67,YearStart,PeriodEnd),_xldudf_SCOTT_GL(OrgId,B67,0,PeriodEnd)),0)</f>
        <v>0</v>
      </c>
      <c r="H67" s="20">
        <f t="shared" ca="1" si="3"/>
        <v>0</v>
      </c>
      <c r="I67" s="20">
        <f t="shared" ca="1" si="4"/>
        <v>0</v>
      </c>
      <c r="J67" s="31">
        <f t="shared" ca="1" si="2"/>
        <v>0</v>
      </c>
    </row>
    <row r="68" spans="1:10" x14ac:dyDescent="0.3">
      <c r="A68" s="24" t="str">
        <v>5130</v>
      </c>
      <c r="B68" s="24" t="str">
        <v>Contributions to charities</v>
      </c>
      <c r="C68" s="24" t="str">
        <v>Expense</v>
      </c>
      <c r="D68" s="24" t="str">
        <v>CharitableContributions</v>
      </c>
      <c r="E68" s="24" t="b">
        <v>1</v>
      </c>
      <c r="F68" s="24">
        <v>1</v>
      </c>
      <c r="G68" s="31" cm="1">
        <f t="array" aca="1" ref="G68" ca="1">IFERROR(IF(E68,_xldudf_SCOTT_GL(OrgId,B68,YearStart,PeriodEnd),_xldudf_SCOTT_GL(OrgId,B68,0,PeriodEnd)),0)</f>
        <v>0</v>
      </c>
      <c r="H68" s="20">
        <f t="shared" ca="1" si="3"/>
        <v>0</v>
      </c>
      <c r="I68" s="20">
        <f t="shared" ca="1" si="4"/>
        <v>0</v>
      </c>
      <c r="J68" s="31">
        <f t="shared" ca="1" si="2"/>
        <v>0</v>
      </c>
    </row>
    <row r="69" spans="1:10" x14ac:dyDescent="0.3">
      <c r="A69" s="24" t="str">
        <v>5140</v>
      </c>
      <c r="B69" s="24" t="str">
        <v>Employee benefits</v>
      </c>
      <c r="C69" s="24" t="str">
        <v>Expense</v>
      </c>
      <c r="D69" s="24" t="str">
        <v>PayrollExpenses</v>
      </c>
      <c r="E69" s="24" t="b">
        <v>1</v>
      </c>
      <c r="F69" s="24">
        <v>1</v>
      </c>
      <c r="G69" s="31" cm="1">
        <f t="array" aca="1" ref="G69" ca="1">IFERROR(IF(E69,_xldudf_SCOTT_GL(OrgId,B69,YearStart,PeriodEnd),_xldudf_SCOTT_GL(OrgId,B69,0,PeriodEnd)),0)</f>
        <v>0</v>
      </c>
      <c r="H69" s="20">
        <f t="shared" ca="1" si="3"/>
        <v>0</v>
      </c>
      <c r="I69" s="20">
        <f t="shared" ca="1" si="4"/>
        <v>0</v>
      </c>
      <c r="J69" s="31">
        <f t="shared" ca="1" si="2"/>
        <v>0</v>
      </c>
    </row>
    <row r="70" spans="1:10" x14ac:dyDescent="0.3">
      <c r="A70" s="24" t="str">
        <v>5150</v>
      </c>
      <c r="B70" s="24" t="str">
        <v>Employee retirement plans</v>
      </c>
      <c r="C70" s="24" t="str">
        <v>Expense</v>
      </c>
      <c r="D70" s="24" t="str">
        <v>PayrollExpenses</v>
      </c>
      <c r="E70" s="24" t="b">
        <v>1</v>
      </c>
      <c r="F70" s="24">
        <v>1</v>
      </c>
      <c r="G70" s="31" cm="1">
        <f t="array" aca="1" ref="G70" ca="1">IFERROR(IF(E70,_xldudf_SCOTT_GL(OrgId,B70,YearStart,PeriodEnd),_xldudf_SCOTT_GL(OrgId,B70,0,PeriodEnd)),0)</f>
        <v>0</v>
      </c>
      <c r="H70" s="20">
        <f t="shared" ca="1" si="3"/>
        <v>0</v>
      </c>
      <c r="I70" s="20">
        <f t="shared" ca="1" si="4"/>
        <v>0</v>
      </c>
      <c r="J70" s="31">
        <f t="shared" ca="1" si="2"/>
        <v>0</v>
      </c>
    </row>
    <row r="71" spans="1:10" x14ac:dyDescent="0.3">
      <c r="A71" s="24" t="str">
        <v>5160</v>
      </c>
      <c r="B71" s="24" t="str">
        <v>Group term life insurance</v>
      </c>
      <c r="C71" s="24" t="str">
        <v>Expense</v>
      </c>
      <c r="D71" s="24" t="str">
        <v>PayrollExpenses</v>
      </c>
      <c r="E71" s="24" t="b">
        <v>1</v>
      </c>
      <c r="F71" s="24">
        <v>1</v>
      </c>
      <c r="G71" s="31" cm="1">
        <f t="array" aca="1" ref="G71" ca="1">IFERROR(IF(E71,_xldudf_SCOTT_GL(OrgId,B71,YearStart,PeriodEnd),_xldudf_SCOTT_GL(OrgId,B71,0,PeriodEnd)),0)</f>
        <v>0</v>
      </c>
      <c r="H71" s="20">
        <f t="shared" ca="1" si="3"/>
        <v>0</v>
      </c>
      <c r="I71" s="20">
        <f t="shared" ca="1" si="4"/>
        <v>0</v>
      </c>
      <c r="J71" s="31">
        <f t="shared" ca="1" si="2"/>
        <v>0</v>
      </c>
    </row>
    <row r="72" spans="1:10" x14ac:dyDescent="0.3">
      <c r="A72" s="24" t="str">
        <v>5170</v>
      </c>
      <c r="B72" s="24" t="str">
        <v>Health &amp; accident plans</v>
      </c>
      <c r="C72" s="24" t="str">
        <v>Expense</v>
      </c>
      <c r="D72" s="24" t="str">
        <v>PayrollExpenses</v>
      </c>
      <c r="E72" s="24" t="b">
        <v>1</v>
      </c>
      <c r="F72" s="24">
        <v>1</v>
      </c>
      <c r="G72" s="31" cm="1">
        <f t="array" aca="1" ref="G72" ca="1">IFERROR(IF(E72,_xldudf_SCOTT_GL(OrgId,B72,YearStart,PeriodEnd),_xldudf_SCOTT_GL(OrgId,B72,0,PeriodEnd)),0)</f>
        <v>0</v>
      </c>
      <c r="H72" s="20">
        <f t="shared" ref="H72:H103" ca="1" si="5">IF(J72&gt;0,J72,0)</f>
        <v>0</v>
      </c>
      <c r="I72" s="20">
        <f t="shared" ref="I72:I103" ca="1" si="6">IF(J72&lt;0,-J72,0)</f>
        <v>0</v>
      </c>
      <c r="J72" s="31">
        <f t="shared" ca="1" si="2"/>
        <v>0</v>
      </c>
    </row>
    <row r="73" spans="1:10" x14ac:dyDescent="0.3">
      <c r="A73" s="24" t="str">
        <v>5180</v>
      </c>
      <c r="B73" s="24" t="str">
        <v>Worker's compensation insurance</v>
      </c>
      <c r="C73" s="24" t="str">
        <v>Expense</v>
      </c>
      <c r="D73" s="24" t="str">
        <v>PayrollExpenses</v>
      </c>
      <c r="E73" s="24" t="b">
        <v>1</v>
      </c>
      <c r="F73" s="24">
        <v>1</v>
      </c>
      <c r="G73" s="31" cm="1">
        <f t="array" aca="1" ref="G73" ca="1">IFERROR(IF(E73,_xldudf_SCOTT_GL(OrgId,B73,YearStart,PeriodEnd),_xldudf_SCOTT_GL(OrgId,B73,0,PeriodEnd)),0)</f>
        <v>0</v>
      </c>
      <c r="H73" s="20">
        <f t="shared" ca="1" si="5"/>
        <v>0</v>
      </c>
      <c r="I73" s="20">
        <f t="shared" ca="1" si="6"/>
        <v>0</v>
      </c>
      <c r="J73" s="31">
        <f t="shared" ref="J73:J136" ca="1" si="7">G73*F73</f>
        <v>0</v>
      </c>
    </row>
    <row r="74" spans="1:10" x14ac:dyDescent="0.3">
      <c r="A74" s="24" t="str">
        <v>5190</v>
      </c>
      <c r="B74" s="24" t="str">
        <v>Entertainment with clients</v>
      </c>
      <c r="C74" s="24" t="str">
        <v>Expense</v>
      </c>
      <c r="D74" s="24" t="str">
        <v>Entertainment</v>
      </c>
      <c r="E74" s="24" t="b">
        <v>1</v>
      </c>
      <c r="F74" s="24">
        <v>1</v>
      </c>
      <c r="G74" s="31" cm="1">
        <f t="array" aca="1" ref="G74" ca="1">IFERROR(IF(E74,_xldudf_SCOTT_GL(OrgId,B74,YearStart,PeriodEnd),_xldudf_SCOTT_GL(OrgId,B74,0,PeriodEnd)),0)</f>
        <v>0</v>
      </c>
      <c r="H74" s="20">
        <f t="shared" ca="1" si="5"/>
        <v>0</v>
      </c>
      <c r="I74" s="20">
        <f t="shared" ca="1" si="6"/>
        <v>0</v>
      </c>
      <c r="J74" s="31">
        <f t="shared" ca="1" si="7"/>
        <v>0</v>
      </c>
    </row>
    <row r="75" spans="1:10" x14ac:dyDescent="0.3">
      <c r="A75" s="24" t="str">
        <v>5200</v>
      </c>
      <c r="B75" s="24" t="str">
        <v>Equipment rental</v>
      </c>
      <c r="C75" s="24" t="str">
        <v>Expense</v>
      </c>
      <c r="D75" s="24" t="str">
        <v>EquipmentRental</v>
      </c>
      <c r="E75" s="24" t="b">
        <v>1</v>
      </c>
      <c r="F75" s="24">
        <v>1</v>
      </c>
      <c r="G75" s="31" cm="1">
        <f t="array" aca="1" ref="G75" ca="1">IFERROR(IF(E75,_xldudf_SCOTT_GL(OrgId,B75,YearStart,PeriodEnd),_xldudf_SCOTT_GL(OrgId,B75,0,PeriodEnd)),0)</f>
        <v>0</v>
      </c>
      <c r="H75" s="20">
        <f t="shared" ca="1" si="5"/>
        <v>0</v>
      </c>
      <c r="I75" s="20">
        <f t="shared" ca="1" si="6"/>
        <v>0</v>
      </c>
      <c r="J75" s="31">
        <f t="shared" ca="1" si="7"/>
        <v>0</v>
      </c>
    </row>
    <row r="76" spans="1:10" x14ac:dyDescent="0.3">
      <c r="A76" s="24" t="str">
        <v>5210</v>
      </c>
      <c r="B76" s="24" t="str">
        <v>General business expenses</v>
      </c>
      <c r="C76" s="24" t="str">
        <v>Expense</v>
      </c>
      <c r="D76" s="24" t="str">
        <v>OtherBusinessExpenses</v>
      </c>
      <c r="E76" s="24" t="b">
        <v>1</v>
      </c>
      <c r="F76" s="24">
        <v>1</v>
      </c>
      <c r="G76" s="31" cm="1">
        <f t="array" aca="1" ref="G76" ca="1">IFERROR(IF(E76,_xldudf_SCOTT_GL(OrgId,B76,YearStart,PeriodEnd),_xldudf_SCOTT_GL(OrgId,B76,0,PeriodEnd)),0)</f>
        <v>0</v>
      </c>
      <c r="H76" s="20">
        <f t="shared" ca="1" si="5"/>
        <v>0</v>
      </c>
      <c r="I76" s="20">
        <f t="shared" ca="1" si="6"/>
        <v>0</v>
      </c>
      <c r="J76" s="31">
        <f t="shared" ca="1" si="7"/>
        <v>0</v>
      </c>
    </row>
    <row r="77" spans="1:10" x14ac:dyDescent="0.3">
      <c r="A77" s="24" t="str">
        <v>5220</v>
      </c>
      <c r="B77" s="24" t="str">
        <v>Bad debt</v>
      </c>
      <c r="C77" s="24" t="str">
        <v>Expense</v>
      </c>
      <c r="D77" s="24" t="str">
        <v>BadDebts</v>
      </c>
      <c r="E77" s="24" t="b">
        <v>1</v>
      </c>
      <c r="F77" s="24">
        <v>1</v>
      </c>
      <c r="G77" s="31" cm="1">
        <f t="array" aca="1" ref="G77" ca="1">IFERROR(IF(E77,_xldudf_SCOTT_GL(OrgId,B77,YearStart,PeriodEnd),_xldudf_SCOTT_GL(OrgId,B77,0,PeriodEnd)),0)</f>
        <v>0</v>
      </c>
      <c r="H77" s="20">
        <f t="shared" ca="1" si="5"/>
        <v>0</v>
      </c>
      <c r="I77" s="20">
        <f t="shared" ca="1" si="6"/>
        <v>0</v>
      </c>
      <c r="J77" s="31">
        <f t="shared" ca="1" si="7"/>
        <v>0</v>
      </c>
    </row>
    <row r="78" spans="1:10" x14ac:dyDescent="0.3">
      <c r="A78" s="24" t="str">
        <v>5230</v>
      </c>
      <c r="B78" s="24" t="str">
        <v>Bank fees &amp; service charges</v>
      </c>
      <c r="C78" s="24" t="str">
        <v>Expense</v>
      </c>
      <c r="D78" s="24" t="str">
        <v>OtherBusinessExpenses</v>
      </c>
      <c r="E78" s="24" t="b">
        <v>1</v>
      </c>
      <c r="F78" s="24">
        <v>1</v>
      </c>
      <c r="G78" s="31" cm="1">
        <f t="array" aca="1" ref="G78" ca="1">IFERROR(IF(E78,_xldudf_SCOTT_GL(OrgId,B78,YearStart,PeriodEnd),_xldudf_SCOTT_GL(OrgId,B78,0,PeriodEnd)),0)</f>
        <v>0</v>
      </c>
      <c r="H78" s="20">
        <f t="shared" ca="1" si="5"/>
        <v>0</v>
      </c>
      <c r="I78" s="20">
        <f t="shared" ca="1" si="6"/>
        <v>0</v>
      </c>
      <c r="J78" s="31">
        <f t="shared" ca="1" si="7"/>
        <v>0</v>
      </c>
    </row>
    <row r="79" spans="1:10" x14ac:dyDescent="0.3">
      <c r="A79" s="24" t="str">
        <v>5240</v>
      </c>
      <c r="B79" s="24" t="str">
        <v>Continuing education</v>
      </c>
      <c r="C79" s="24" t="str">
        <v>Expense</v>
      </c>
      <c r="D79" s="24" t="str">
        <v>OtherBusinessExpenses</v>
      </c>
      <c r="E79" s="24" t="b">
        <v>1</v>
      </c>
      <c r="F79" s="24">
        <v>1</v>
      </c>
      <c r="G79" s="31" cm="1">
        <f t="array" aca="1" ref="G79" ca="1">IFERROR(IF(E79,_xldudf_SCOTT_GL(OrgId,B79,YearStart,PeriodEnd),_xldudf_SCOTT_GL(OrgId,B79,0,PeriodEnd)),0)</f>
        <v>0</v>
      </c>
      <c r="H79" s="20">
        <f t="shared" ca="1" si="5"/>
        <v>0</v>
      </c>
      <c r="I79" s="20">
        <f t="shared" ca="1" si="6"/>
        <v>0</v>
      </c>
      <c r="J79" s="31">
        <f t="shared" ca="1" si="7"/>
        <v>0</v>
      </c>
    </row>
    <row r="80" spans="1:10" x14ac:dyDescent="0.3">
      <c r="A80" s="24" t="str">
        <v>5250</v>
      </c>
      <c r="B80" s="24" t="str">
        <v>Memberships &amp; subscriptions</v>
      </c>
      <c r="C80" s="24" t="str">
        <v>Expense</v>
      </c>
      <c r="D80" s="24" t="str">
        <v>DuesSubscriptions</v>
      </c>
      <c r="E80" s="24" t="b">
        <v>1</v>
      </c>
      <c r="F80" s="24">
        <v>1</v>
      </c>
      <c r="G80" s="31" cm="1">
        <f t="array" aca="1" ref="G80" ca="1">IFERROR(IF(E80,_xldudf_SCOTT_GL(OrgId,B80,YearStart,PeriodEnd),_xldudf_SCOTT_GL(OrgId,B80,0,PeriodEnd)),0)</f>
        <v>0</v>
      </c>
      <c r="H80" s="20">
        <f t="shared" ca="1" si="5"/>
        <v>0</v>
      </c>
      <c r="I80" s="20">
        <f t="shared" ca="1" si="6"/>
        <v>0</v>
      </c>
      <c r="J80" s="31">
        <f t="shared" ca="1" si="7"/>
        <v>0</v>
      </c>
    </row>
    <row r="81" spans="1:10" x14ac:dyDescent="0.3">
      <c r="A81" s="24" t="str">
        <v>5260</v>
      </c>
      <c r="B81" s="24" t="str">
        <v>Uniforms</v>
      </c>
      <c r="C81" s="24" t="str">
        <v>Expense</v>
      </c>
      <c r="D81" s="24" t="str">
        <v>OtherBusinessExpenses</v>
      </c>
      <c r="E81" s="24" t="b">
        <v>1</v>
      </c>
      <c r="F81" s="24">
        <v>1</v>
      </c>
      <c r="G81" s="31" cm="1">
        <f t="array" aca="1" ref="G81" ca="1">IFERROR(IF(E81,_xldudf_SCOTT_GL(OrgId,B81,YearStart,PeriodEnd),_xldudf_SCOTT_GL(OrgId,B81,0,PeriodEnd)),0)</f>
        <v>0</v>
      </c>
      <c r="H81" s="20">
        <f t="shared" ca="1" si="5"/>
        <v>0</v>
      </c>
      <c r="I81" s="20">
        <f t="shared" ca="1" si="6"/>
        <v>0</v>
      </c>
      <c r="J81" s="31">
        <f t="shared" ca="1" si="7"/>
        <v>0</v>
      </c>
    </row>
    <row r="82" spans="1:10" x14ac:dyDescent="0.3">
      <c r="A82" s="24" t="str">
        <v>5270</v>
      </c>
      <c r="B82" s="24" t="str">
        <v>Insurance</v>
      </c>
      <c r="C82" s="24" t="str">
        <v>Expense</v>
      </c>
      <c r="D82" s="24" t="str">
        <v>Insurance</v>
      </c>
      <c r="E82" s="24" t="b">
        <v>1</v>
      </c>
      <c r="F82" s="24">
        <v>1</v>
      </c>
      <c r="G82" s="31" cm="1">
        <f t="array" aca="1" ref="G82" ca="1">IFERROR(IF(E82,_xldudf_SCOTT_GL(OrgId,B82,YearStart,PeriodEnd),_xldudf_SCOTT_GL(OrgId,B82,0,PeriodEnd)),0)</f>
        <v>0</v>
      </c>
      <c r="H82" s="20">
        <f t="shared" ca="1" si="5"/>
        <v>0</v>
      </c>
      <c r="I82" s="20">
        <f t="shared" ca="1" si="6"/>
        <v>0</v>
      </c>
      <c r="J82" s="31">
        <f t="shared" ca="1" si="7"/>
        <v>0</v>
      </c>
    </row>
    <row r="83" spans="1:10" x14ac:dyDescent="0.3">
      <c r="A83" s="24" t="str">
        <v>5280</v>
      </c>
      <c r="B83" s="24" t="str">
        <v>Business insurance</v>
      </c>
      <c r="C83" s="24" t="str">
        <v>Expense</v>
      </c>
      <c r="D83" s="24" t="str">
        <v>Insurance</v>
      </c>
      <c r="E83" s="24" t="b">
        <v>1</v>
      </c>
      <c r="F83" s="24">
        <v>1</v>
      </c>
      <c r="G83" s="31" cm="1">
        <f t="array" aca="1" ref="G83" ca="1">IFERROR(IF(E83,_xldudf_SCOTT_GL(OrgId,B83,YearStart,PeriodEnd),_xldudf_SCOTT_GL(OrgId,B83,0,PeriodEnd)),0)</f>
        <v>0</v>
      </c>
      <c r="H83" s="20">
        <f t="shared" ca="1" si="5"/>
        <v>0</v>
      </c>
      <c r="I83" s="20">
        <f t="shared" ca="1" si="6"/>
        <v>0</v>
      </c>
      <c r="J83" s="31">
        <f t="shared" ca="1" si="7"/>
        <v>0</v>
      </c>
    </row>
    <row r="84" spans="1:10" x14ac:dyDescent="0.3">
      <c r="A84" s="24" t="str">
        <v>5290</v>
      </c>
      <c r="B84" s="24" t="str">
        <v>Liability insurance</v>
      </c>
      <c r="C84" s="24" t="str">
        <v>Expense</v>
      </c>
      <c r="D84" s="24" t="str">
        <v>Insurance</v>
      </c>
      <c r="E84" s="24" t="b">
        <v>1</v>
      </c>
      <c r="F84" s="24">
        <v>1</v>
      </c>
      <c r="G84" s="31" cm="1">
        <f t="array" aca="1" ref="G84" ca="1">IFERROR(IF(E84,_xldudf_SCOTT_GL(OrgId,B84,YearStart,PeriodEnd),_xldudf_SCOTT_GL(OrgId,B84,0,PeriodEnd)),0)</f>
        <v>0</v>
      </c>
      <c r="H84" s="20">
        <f t="shared" ca="1" si="5"/>
        <v>0</v>
      </c>
      <c r="I84" s="20">
        <f t="shared" ca="1" si="6"/>
        <v>0</v>
      </c>
      <c r="J84" s="31">
        <f t="shared" ca="1" si="7"/>
        <v>0</v>
      </c>
    </row>
    <row r="85" spans="1:10" x14ac:dyDescent="0.3">
      <c r="A85" s="24" t="str">
        <v>5300</v>
      </c>
      <c r="B85" s="24" t="str">
        <v>Property insurance</v>
      </c>
      <c r="C85" s="24" t="str">
        <v>Expense</v>
      </c>
      <c r="D85" s="24" t="str">
        <v>Insurance</v>
      </c>
      <c r="E85" s="24" t="b">
        <v>1</v>
      </c>
      <c r="F85" s="24">
        <v>1</v>
      </c>
      <c r="G85" s="31" cm="1">
        <f t="array" aca="1" ref="G85" ca="1">IFERROR(IF(E85,_xldudf_SCOTT_GL(OrgId,B85,YearStart,PeriodEnd),_xldudf_SCOTT_GL(OrgId,B85,0,PeriodEnd)),0)</f>
        <v>0</v>
      </c>
      <c r="H85" s="20">
        <f t="shared" ca="1" si="5"/>
        <v>0</v>
      </c>
      <c r="I85" s="20">
        <f t="shared" ca="1" si="6"/>
        <v>0</v>
      </c>
      <c r="J85" s="31">
        <f t="shared" ca="1" si="7"/>
        <v>0</v>
      </c>
    </row>
    <row r="86" spans="1:10" x14ac:dyDescent="0.3">
      <c r="A86" s="24" t="str">
        <v>5310</v>
      </c>
      <c r="B86" s="24" t="str">
        <v>Rental insurance</v>
      </c>
      <c r="C86" s="24" t="str">
        <v>Expense</v>
      </c>
      <c r="D86" s="24" t="str">
        <v>Insurance</v>
      </c>
      <c r="E86" s="24" t="b">
        <v>1</v>
      </c>
      <c r="F86" s="24">
        <v>1</v>
      </c>
      <c r="G86" s="31" cm="1">
        <f t="array" aca="1" ref="G86" ca="1">IFERROR(IF(E86,_xldudf_SCOTT_GL(OrgId,B86,YearStart,PeriodEnd),_xldudf_SCOTT_GL(OrgId,B86,0,PeriodEnd)),0)</f>
        <v>0</v>
      </c>
      <c r="H86" s="20">
        <f t="shared" ca="1" si="5"/>
        <v>0</v>
      </c>
      <c r="I86" s="20">
        <f t="shared" ca="1" si="6"/>
        <v>0</v>
      </c>
      <c r="J86" s="31">
        <f t="shared" ca="1" si="7"/>
        <v>0</v>
      </c>
    </row>
    <row r="87" spans="1:10" x14ac:dyDescent="0.3">
      <c r="A87" s="24" t="str">
        <v>5320</v>
      </c>
      <c r="B87" s="24" t="str">
        <v>Interest paid</v>
      </c>
      <c r="C87" s="24" t="str">
        <v>Expense</v>
      </c>
      <c r="D87" s="24" t="str">
        <v>InterestPaid</v>
      </c>
      <c r="E87" s="24" t="b">
        <v>1</v>
      </c>
      <c r="F87" s="24">
        <v>1</v>
      </c>
      <c r="G87" s="31" cm="1">
        <f t="array" aca="1" ref="G87" ca="1">IFERROR(IF(E87,_xldudf_SCOTT_GL(OrgId,B87,YearStart,PeriodEnd),_xldudf_SCOTT_GL(OrgId,B87,0,PeriodEnd)),0)</f>
        <v>0</v>
      </c>
      <c r="H87" s="20">
        <f t="shared" ca="1" si="5"/>
        <v>0</v>
      </c>
      <c r="I87" s="20">
        <f t="shared" ca="1" si="6"/>
        <v>0</v>
      </c>
      <c r="J87" s="31">
        <f t="shared" ca="1" si="7"/>
        <v>0</v>
      </c>
    </row>
    <row r="88" spans="1:10" x14ac:dyDescent="0.3">
      <c r="A88" s="24" t="str">
        <v>5330</v>
      </c>
      <c r="B88" s="24" t="str">
        <v>Business loan interest</v>
      </c>
      <c r="C88" s="24" t="str">
        <v>Expense</v>
      </c>
      <c r="D88" s="24" t="str">
        <v>InterestPaid</v>
      </c>
      <c r="E88" s="24" t="b">
        <v>1</v>
      </c>
      <c r="F88" s="24">
        <v>1</v>
      </c>
      <c r="G88" s="31" cm="1">
        <f t="array" aca="1" ref="G88" ca="1">IFERROR(IF(E88,_xldudf_SCOTT_GL(OrgId,B88,YearStart,PeriodEnd),_xldudf_SCOTT_GL(OrgId,B88,0,PeriodEnd)),0)</f>
        <v>0</v>
      </c>
      <c r="H88" s="20">
        <f t="shared" ca="1" si="5"/>
        <v>0</v>
      </c>
      <c r="I88" s="20">
        <f t="shared" ca="1" si="6"/>
        <v>0</v>
      </c>
      <c r="J88" s="31">
        <f t="shared" ca="1" si="7"/>
        <v>0</v>
      </c>
    </row>
    <row r="89" spans="1:10" x14ac:dyDescent="0.3">
      <c r="A89" s="24" t="str">
        <v>5340</v>
      </c>
      <c r="B89" s="24" t="str">
        <v>Credit card interest</v>
      </c>
      <c r="C89" s="24" t="str">
        <v>Expense</v>
      </c>
      <c r="D89" s="24" t="str">
        <v>InterestPaid</v>
      </c>
      <c r="E89" s="24" t="b">
        <v>1</v>
      </c>
      <c r="F89" s="24">
        <v>1</v>
      </c>
      <c r="G89" s="31" cm="1">
        <f t="array" aca="1" ref="G89" ca="1">IFERROR(IF(E89,_xldudf_SCOTT_GL(OrgId,B89,YearStart,PeriodEnd),_xldudf_SCOTT_GL(OrgId,B89,0,PeriodEnd)),0)</f>
        <v>0</v>
      </c>
      <c r="H89" s="20">
        <f t="shared" ca="1" si="5"/>
        <v>0</v>
      </c>
      <c r="I89" s="20">
        <f t="shared" ca="1" si="6"/>
        <v>0</v>
      </c>
      <c r="J89" s="31">
        <f t="shared" ca="1" si="7"/>
        <v>0</v>
      </c>
    </row>
    <row r="90" spans="1:10" x14ac:dyDescent="0.3">
      <c r="A90" s="24" t="str">
        <v>5350</v>
      </c>
      <c r="B90" s="24" t="str">
        <v>Mortgage interest</v>
      </c>
      <c r="C90" s="24" t="str">
        <v>Expense</v>
      </c>
      <c r="D90" s="24" t="str">
        <v>InterestPaid</v>
      </c>
      <c r="E90" s="24" t="b">
        <v>1</v>
      </c>
      <c r="F90" s="24">
        <v>1</v>
      </c>
      <c r="G90" s="31" cm="1">
        <f t="array" aca="1" ref="G90" ca="1">IFERROR(IF(E90,_xldudf_SCOTT_GL(OrgId,B90,YearStart,PeriodEnd),_xldudf_SCOTT_GL(OrgId,B90,0,PeriodEnd)),0)</f>
        <v>0</v>
      </c>
      <c r="H90" s="20">
        <f t="shared" ca="1" si="5"/>
        <v>0</v>
      </c>
      <c r="I90" s="20">
        <f t="shared" ca="1" si="6"/>
        <v>0</v>
      </c>
      <c r="J90" s="31">
        <f t="shared" ca="1" si="7"/>
        <v>0</v>
      </c>
    </row>
    <row r="91" spans="1:10" x14ac:dyDescent="0.3">
      <c r="A91" s="24" t="str">
        <v>5360</v>
      </c>
      <c r="B91" s="24" t="str">
        <v>Legal &amp; accounting services</v>
      </c>
      <c r="C91" s="24" t="str">
        <v>Expense</v>
      </c>
      <c r="D91" s="24" t="str">
        <v>LegalProfessionalFees</v>
      </c>
      <c r="E91" s="24" t="b">
        <v>1</v>
      </c>
      <c r="F91" s="24">
        <v>1</v>
      </c>
      <c r="G91" s="31" cm="1">
        <f t="array" aca="1" ref="G91" ca="1">IFERROR(IF(E91,_xldudf_SCOTT_GL(OrgId,B91,YearStart,PeriodEnd),_xldudf_SCOTT_GL(OrgId,B91,0,PeriodEnd)),0)</f>
        <v>0</v>
      </c>
      <c r="H91" s="20">
        <f t="shared" ca="1" si="5"/>
        <v>0</v>
      </c>
      <c r="I91" s="20">
        <f t="shared" ca="1" si="6"/>
        <v>0</v>
      </c>
      <c r="J91" s="31">
        <f t="shared" ca="1" si="7"/>
        <v>0</v>
      </c>
    </row>
    <row r="92" spans="1:10" x14ac:dyDescent="0.3">
      <c r="A92" s="24" t="str">
        <v>5370</v>
      </c>
      <c r="B92" s="24" t="str">
        <v>Accounting fees</v>
      </c>
      <c r="C92" s="24" t="str">
        <v>Expense</v>
      </c>
      <c r="D92" s="24" t="str">
        <v>LegalProfessionalFees</v>
      </c>
      <c r="E92" s="24" t="b">
        <v>1</v>
      </c>
      <c r="F92" s="24">
        <v>1</v>
      </c>
      <c r="G92" s="31" cm="1">
        <f t="array" aca="1" ref="G92" ca="1">IFERROR(IF(E92,_xldudf_SCOTT_GL(OrgId,B92,YearStart,PeriodEnd),_xldudf_SCOTT_GL(OrgId,B92,0,PeriodEnd)),0)</f>
        <v>0</v>
      </c>
      <c r="H92" s="20">
        <f t="shared" ca="1" si="5"/>
        <v>0</v>
      </c>
      <c r="I92" s="20">
        <f t="shared" ca="1" si="6"/>
        <v>0</v>
      </c>
      <c r="J92" s="31">
        <f t="shared" ca="1" si="7"/>
        <v>0</v>
      </c>
    </row>
    <row r="93" spans="1:10" x14ac:dyDescent="0.3">
      <c r="A93" s="24" t="str">
        <v>5380</v>
      </c>
      <c r="B93" s="24" t="str">
        <v>Legal fees</v>
      </c>
      <c r="C93" s="24" t="str">
        <v>Expense</v>
      </c>
      <c r="D93" s="24" t="str">
        <v>LegalProfessionalFees</v>
      </c>
      <c r="E93" s="24" t="b">
        <v>1</v>
      </c>
      <c r="F93" s="24">
        <v>1</v>
      </c>
      <c r="G93" s="31" cm="1">
        <f t="array" aca="1" ref="G93" ca="1">IFERROR(IF(E93,_xldudf_SCOTT_GL(OrgId,B93,YearStart,PeriodEnd),_xldudf_SCOTT_GL(OrgId,B93,0,PeriodEnd)),0)</f>
        <v>0</v>
      </c>
      <c r="H93" s="20">
        <f t="shared" ca="1" si="5"/>
        <v>0</v>
      </c>
      <c r="I93" s="20">
        <f t="shared" ca="1" si="6"/>
        <v>0</v>
      </c>
      <c r="J93" s="31">
        <f t="shared" ca="1" si="7"/>
        <v>0</v>
      </c>
    </row>
    <row r="94" spans="1:10" x14ac:dyDescent="0.3">
      <c r="A94" s="24" t="str">
        <v>5390</v>
      </c>
      <c r="B94" s="24" t="str">
        <v>Meals</v>
      </c>
      <c r="C94" s="24" t="str">
        <v>Expense</v>
      </c>
      <c r="D94" s="24" t="str">
        <v>TravelMeals</v>
      </c>
      <c r="E94" s="24" t="b">
        <v>1</v>
      </c>
      <c r="F94" s="24">
        <v>1</v>
      </c>
      <c r="G94" s="31" cm="1">
        <f t="array" aca="1" ref="G94" ca="1">IFERROR(IF(E94,_xldudf_SCOTT_GL(OrgId,B94,YearStart,PeriodEnd),_xldudf_SCOTT_GL(OrgId,B94,0,PeriodEnd)),0)</f>
        <v>0</v>
      </c>
      <c r="H94" s="20">
        <f t="shared" ca="1" si="5"/>
        <v>0</v>
      </c>
      <c r="I94" s="20">
        <f t="shared" ca="1" si="6"/>
        <v>0</v>
      </c>
      <c r="J94" s="31">
        <f t="shared" ca="1" si="7"/>
        <v>0</v>
      </c>
    </row>
    <row r="95" spans="1:10" x14ac:dyDescent="0.3">
      <c r="A95" s="24" t="str">
        <v>5400</v>
      </c>
      <c r="B95" s="24" t="str">
        <v>Meals with clients</v>
      </c>
      <c r="C95" s="24" t="str">
        <v>Expense</v>
      </c>
      <c r="D95" s="24" t="str">
        <v>PromotionalMeals</v>
      </c>
      <c r="E95" s="24" t="b">
        <v>1</v>
      </c>
      <c r="F95" s="24">
        <v>1</v>
      </c>
      <c r="G95" s="31" cm="1">
        <f t="array" aca="1" ref="G95" ca="1">IFERROR(IF(E95,_xldudf_SCOTT_GL(OrgId,B95,YearStart,PeriodEnd),_xldudf_SCOTT_GL(OrgId,B95,0,PeriodEnd)),0)</f>
        <v>0</v>
      </c>
      <c r="H95" s="20">
        <f t="shared" ca="1" si="5"/>
        <v>0</v>
      </c>
      <c r="I95" s="20">
        <f t="shared" ca="1" si="6"/>
        <v>0</v>
      </c>
      <c r="J95" s="31">
        <f t="shared" ca="1" si="7"/>
        <v>0</v>
      </c>
    </row>
    <row r="96" spans="1:10" x14ac:dyDescent="0.3">
      <c r="A96" s="24" t="str">
        <v>5410</v>
      </c>
      <c r="B96" s="24" t="str">
        <v>Travel meals</v>
      </c>
      <c r="C96" s="24" t="str">
        <v>Expense</v>
      </c>
      <c r="D96" s="24" t="str">
        <v>TravelMeals</v>
      </c>
      <c r="E96" s="24" t="b">
        <v>1</v>
      </c>
      <c r="F96" s="24">
        <v>1</v>
      </c>
      <c r="G96" s="31" cm="1">
        <f t="array" aca="1" ref="G96" ca="1">IFERROR(IF(E96,_xldudf_SCOTT_GL(OrgId,B96,YearStart,PeriodEnd),_xldudf_SCOTT_GL(OrgId,B96,0,PeriodEnd)),0)</f>
        <v>0</v>
      </c>
      <c r="H96" s="20">
        <f t="shared" ca="1" si="5"/>
        <v>0</v>
      </c>
      <c r="I96" s="20">
        <f t="shared" ca="1" si="6"/>
        <v>0</v>
      </c>
      <c r="J96" s="31">
        <f t="shared" ca="1" si="7"/>
        <v>0</v>
      </c>
    </row>
    <row r="97" spans="1:10" x14ac:dyDescent="0.3">
      <c r="A97" s="24" t="str">
        <v>5420</v>
      </c>
      <c r="B97" s="24" t="str">
        <v>Office expenses</v>
      </c>
      <c r="C97" s="24" t="str">
        <v>Expense</v>
      </c>
      <c r="D97" s="24" t="str">
        <v>OfficeGeneralAdministrativeExpenses</v>
      </c>
      <c r="E97" s="24" t="b">
        <v>1</v>
      </c>
      <c r="F97" s="24">
        <v>1</v>
      </c>
      <c r="G97" s="31" cm="1">
        <f t="array" aca="1" ref="G97" ca="1">IFERROR(IF(E97,_xldudf_SCOTT_GL(OrgId,B97,YearStart,PeriodEnd),_xldudf_SCOTT_GL(OrgId,B97,0,PeriodEnd)),0)</f>
        <v>0</v>
      </c>
      <c r="H97" s="20">
        <f t="shared" ca="1" si="5"/>
        <v>0</v>
      </c>
      <c r="I97" s="20">
        <f t="shared" ca="1" si="6"/>
        <v>0</v>
      </c>
      <c r="J97" s="31">
        <f t="shared" ca="1" si="7"/>
        <v>0</v>
      </c>
    </row>
    <row r="98" spans="1:10" x14ac:dyDescent="0.3">
      <c r="A98" s="24" t="str">
        <v>5430</v>
      </c>
      <c r="B98" s="24" t="str">
        <v>Merchant account fees</v>
      </c>
      <c r="C98" s="24" t="str">
        <v>Expense</v>
      </c>
      <c r="D98" s="24" t="str">
        <v>OfficeGeneralAdministrativeExpenses</v>
      </c>
      <c r="E98" s="24" t="b">
        <v>1</v>
      </c>
      <c r="F98" s="24">
        <v>1</v>
      </c>
      <c r="G98" s="31" cm="1">
        <f t="array" aca="1" ref="G98" ca="1">IFERROR(IF(E98,_xldudf_SCOTT_GL(OrgId,B98,YearStart,PeriodEnd),_xldudf_SCOTT_GL(OrgId,B98,0,PeriodEnd)),0)</f>
        <v>0</v>
      </c>
      <c r="H98" s="20">
        <f t="shared" ca="1" si="5"/>
        <v>0</v>
      </c>
      <c r="I98" s="20">
        <f t="shared" ca="1" si="6"/>
        <v>0</v>
      </c>
      <c r="J98" s="31">
        <f t="shared" ca="1" si="7"/>
        <v>0</v>
      </c>
    </row>
    <row r="99" spans="1:10" x14ac:dyDescent="0.3">
      <c r="A99" s="24" t="str">
        <v>5440</v>
      </c>
      <c r="B99" s="24" t="str">
        <v>Office supplies</v>
      </c>
      <c r="C99" s="24" t="str">
        <v>Expense</v>
      </c>
      <c r="D99" s="24" t="str">
        <v>OfficeGeneralAdministrativeExpenses</v>
      </c>
      <c r="E99" s="24" t="b">
        <v>1</v>
      </c>
      <c r="F99" s="24">
        <v>1</v>
      </c>
      <c r="G99" s="31" cm="1">
        <f t="array" aca="1" ref="G99" ca="1">IFERROR(IF(E99,_xldudf_SCOTT_GL(OrgId,B99,YearStart,PeriodEnd),_xldudf_SCOTT_GL(OrgId,B99,0,PeriodEnd)),0)</f>
        <v>0</v>
      </c>
      <c r="H99" s="20">
        <f t="shared" ca="1" si="5"/>
        <v>0</v>
      </c>
      <c r="I99" s="20">
        <f t="shared" ca="1" si="6"/>
        <v>0</v>
      </c>
      <c r="J99" s="31">
        <f t="shared" ca="1" si="7"/>
        <v>0</v>
      </c>
    </row>
    <row r="100" spans="1:10" x14ac:dyDescent="0.3">
      <c r="A100" s="24" t="str">
        <v>5450</v>
      </c>
      <c r="B100" s="24" t="str">
        <v>Printing &amp; photocopying</v>
      </c>
      <c r="C100" s="24" t="str">
        <v>Expense</v>
      </c>
      <c r="D100" s="24" t="str">
        <v>OfficeGeneralAdministrativeExpenses</v>
      </c>
      <c r="E100" s="24" t="b">
        <v>1</v>
      </c>
      <c r="F100" s="24">
        <v>1</v>
      </c>
      <c r="G100" s="31" cm="1">
        <f t="array" aca="1" ref="G100" ca="1">IFERROR(IF(E100,_xldudf_SCOTT_GL(OrgId,B100,YearStart,PeriodEnd),_xldudf_SCOTT_GL(OrgId,B100,0,PeriodEnd)),0)</f>
        <v>0</v>
      </c>
      <c r="H100" s="20">
        <f t="shared" ca="1" si="5"/>
        <v>0</v>
      </c>
      <c r="I100" s="20">
        <f t="shared" ca="1" si="6"/>
        <v>0</v>
      </c>
      <c r="J100" s="31">
        <f t="shared" ca="1" si="7"/>
        <v>0</v>
      </c>
    </row>
    <row r="101" spans="1:10" x14ac:dyDescent="0.3">
      <c r="A101" s="24" t="str">
        <v>5460</v>
      </c>
      <c r="B101" s="24" t="str">
        <v>Shipping &amp; postage</v>
      </c>
      <c r="C101" s="24" t="str">
        <v>Expense</v>
      </c>
      <c r="D101" s="24" t="str">
        <v>ShippingFreightDelivery</v>
      </c>
      <c r="E101" s="24" t="b">
        <v>1</v>
      </c>
      <c r="F101" s="24">
        <v>1</v>
      </c>
      <c r="G101" s="31" cm="1">
        <f t="array" aca="1" ref="G101" ca="1">IFERROR(IF(E101,_xldudf_SCOTT_GL(OrgId,B101,YearStart,PeriodEnd),_xldudf_SCOTT_GL(OrgId,B101,0,PeriodEnd)),0)</f>
        <v>0</v>
      </c>
      <c r="H101" s="20">
        <f t="shared" ca="1" si="5"/>
        <v>0</v>
      </c>
      <c r="I101" s="20">
        <f t="shared" ca="1" si="6"/>
        <v>0</v>
      </c>
      <c r="J101" s="31">
        <f t="shared" ca="1" si="7"/>
        <v>0</v>
      </c>
    </row>
    <row r="102" spans="1:10" x14ac:dyDescent="0.3">
      <c r="A102" s="24" t="str">
        <v>5470</v>
      </c>
      <c r="B102" s="24" t="str">
        <v>Small tools and equipment</v>
      </c>
      <c r="C102" s="24" t="str">
        <v>Expense</v>
      </c>
      <c r="D102" s="24" t="str">
        <v>OfficeGeneralAdministrativeExpenses</v>
      </c>
      <c r="E102" s="24" t="b">
        <v>1</v>
      </c>
      <c r="F102" s="24">
        <v>1</v>
      </c>
      <c r="G102" s="31" cm="1">
        <f t="array" aca="1" ref="G102" ca="1">IFERROR(IF(E102,_xldudf_SCOTT_GL(OrgId,B102,YearStart,PeriodEnd),_xldudf_SCOTT_GL(OrgId,B102,0,PeriodEnd)),0)</f>
        <v>0</v>
      </c>
      <c r="H102" s="20">
        <f t="shared" ca="1" si="5"/>
        <v>0</v>
      </c>
      <c r="I102" s="20">
        <f t="shared" ca="1" si="6"/>
        <v>0</v>
      </c>
      <c r="J102" s="31">
        <f t="shared" ca="1" si="7"/>
        <v>0</v>
      </c>
    </row>
    <row r="103" spans="1:10" x14ac:dyDescent="0.3">
      <c r="A103" s="24" t="str">
        <v>5480</v>
      </c>
      <c r="B103" s="24" t="str">
        <v>Software &amp; apps</v>
      </c>
      <c r="C103" s="24" t="str">
        <v>Expense</v>
      </c>
      <c r="D103" s="24" t="str">
        <v>OfficeGeneralAdministrativeExpenses</v>
      </c>
      <c r="E103" s="24" t="b">
        <v>1</v>
      </c>
      <c r="F103" s="24">
        <v>1</v>
      </c>
      <c r="G103" s="31" cm="1">
        <f t="array" aca="1" ref="G103" ca="1">IFERROR(IF(E103,_xldudf_SCOTT_GL(OrgId,B103,YearStart,PeriodEnd),_xldudf_SCOTT_GL(OrgId,B103,0,PeriodEnd)),0)</f>
        <v>0</v>
      </c>
      <c r="H103" s="20">
        <f t="shared" ca="1" si="5"/>
        <v>0</v>
      </c>
      <c r="I103" s="20">
        <f t="shared" ca="1" si="6"/>
        <v>0</v>
      </c>
      <c r="J103" s="31">
        <f t="shared" ca="1" si="7"/>
        <v>0</v>
      </c>
    </row>
    <row r="104" spans="1:10" x14ac:dyDescent="0.3">
      <c r="A104" s="24" t="str">
        <v>5490</v>
      </c>
      <c r="B104" s="24" t="str">
        <v>Payroll expenses</v>
      </c>
      <c r="C104" s="24" t="str">
        <v>Expense</v>
      </c>
      <c r="D104" s="24" t="str">
        <v>PayrollExpenses</v>
      </c>
      <c r="E104" s="24" t="b">
        <v>1</v>
      </c>
      <c r="F104" s="24">
        <v>1</v>
      </c>
      <c r="G104" s="31" cm="1">
        <f t="array" aca="1" ref="G104" ca="1">IFERROR(IF(E104,_xldudf_SCOTT_GL(OrgId,B104,YearStart,PeriodEnd),_xldudf_SCOTT_GL(OrgId,B104,0,PeriodEnd)),0)</f>
        <v>0</v>
      </c>
      <c r="H104" s="20">
        <f t="shared" ref="H104:H135" ca="1" si="8">IF(J104&gt;0,J104,0)</f>
        <v>0</v>
      </c>
      <c r="I104" s="20">
        <f t="shared" ref="I104:I135" ca="1" si="9">IF(J104&lt;0,-J104,0)</f>
        <v>0</v>
      </c>
      <c r="J104" s="31">
        <f t="shared" ca="1" si="7"/>
        <v>0</v>
      </c>
    </row>
    <row r="105" spans="1:10" x14ac:dyDescent="0.3">
      <c r="A105" s="24" t="str">
        <v>5500</v>
      </c>
      <c r="B105" s="24" t="str">
        <v>Wages</v>
      </c>
      <c r="C105" s="24" t="str">
        <v>Expense</v>
      </c>
      <c r="D105" s="24" t="str">
        <v>PayrollWageExpenses</v>
      </c>
      <c r="E105" s="24" t="b">
        <v>1</v>
      </c>
      <c r="F105" s="24">
        <v>1</v>
      </c>
      <c r="G105" s="31" cm="1">
        <f t="array" aca="1" ref="G105" ca="1">IFERROR(IF(E105,_xldudf_SCOTT_GL(OrgId,B105,YearStart,PeriodEnd),_xldudf_SCOTT_GL(OrgId,B105,0,PeriodEnd)),0)</f>
        <v>0</v>
      </c>
      <c r="H105" s="20">
        <f t="shared" ca="1" si="8"/>
        <v>0</v>
      </c>
      <c r="I105" s="20">
        <f t="shared" ca="1" si="9"/>
        <v>0</v>
      </c>
      <c r="J105" s="31">
        <f t="shared" ca="1" si="7"/>
        <v>0</v>
      </c>
    </row>
    <row r="106" spans="1:10" x14ac:dyDescent="0.3">
      <c r="A106" s="24" t="str">
        <v>5510</v>
      </c>
      <c r="B106" s="24" t="str">
        <v>Repairs &amp; maintenance</v>
      </c>
      <c r="C106" s="24" t="str">
        <v>Expense</v>
      </c>
      <c r="D106" s="24" t="str">
        <v>RepairMaintenance</v>
      </c>
      <c r="E106" s="24" t="b">
        <v>1</v>
      </c>
      <c r="F106" s="24">
        <v>1</v>
      </c>
      <c r="G106" s="31" cm="1">
        <f t="array" aca="1" ref="G106" ca="1">IFERROR(IF(E106,_xldudf_SCOTT_GL(OrgId,B106,YearStart,PeriodEnd),_xldudf_SCOTT_GL(OrgId,B106,0,PeriodEnd)),0)</f>
        <v>0</v>
      </c>
      <c r="H106" s="20">
        <f t="shared" ca="1" si="8"/>
        <v>0</v>
      </c>
      <c r="I106" s="20">
        <f t="shared" ca="1" si="9"/>
        <v>0</v>
      </c>
      <c r="J106" s="31">
        <f t="shared" ca="1" si="7"/>
        <v>0</v>
      </c>
    </row>
    <row r="107" spans="1:10" x14ac:dyDescent="0.3">
      <c r="A107" s="24" t="str">
        <v>5520</v>
      </c>
      <c r="B107" s="24" t="str">
        <v>Supplies</v>
      </c>
      <c r="C107" s="24" t="str">
        <v>Expense</v>
      </c>
      <c r="D107" s="24" t="str">
        <v>SuppliesMaterials</v>
      </c>
      <c r="E107" s="24" t="b">
        <v>1</v>
      </c>
      <c r="F107" s="24">
        <v>1</v>
      </c>
      <c r="G107" s="31" cm="1">
        <f t="array" aca="1" ref="G107" ca="1">IFERROR(IF(E107,_xldudf_SCOTT_GL(OrgId,B107,YearStart,PeriodEnd),_xldudf_SCOTT_GL(OrgId,B107,0,PeriodEnd)),0)</f>
        <v>0</v>
      </c>
      <c r="H107" s="20">
        <f t="shared" ca="1" si="8"/>
        <v>0</v>
      </c>
      <c r="I107" s="20">
        <f t="shared" ca="1" si="9"/>
        <v>0</v>
      </c>
      <c r="J107" s="31">
        <f t="shared" ca="1" si="7"/>
        <v>0</v>
      </c>
    </row>
    <row r="108" spans="1:10" x14ac:dyDescent="0.3">
      <c r="A108" s="24" t="str">
        <v>5530</v>
      </c>
      <c r="B108" s="24" t="str">
        <v>Supplies &amp; materials</v>
      </c>
      <c r="C108" s="24" t="str">
        <v>Expense</v>
      </c>
      <c r="D108" s="24" t="str">
        <v>SuppliesMaterials</v>
      </c>
      <c r="E108" s="24" t="b">
        <v>1</v>
      </c>
      <c r="F108" s="24">
        <v>1</v>
      </c>
      <c r="G108" s="31" cm="1">
        <f t="array" aca="1" ref="G108" ca="1">IFERROR(IF(E108,_xldudf_SCOTT_GL(OrgId,B108,YearStart,PeriodEnd),_xldudf_SCOTT_GL(OrgId,B108,0,PeriodEnd)),0)</f>
        <v>0</v>
      </c>
      <c r="H108" s="20">
        <f t="shared" ca="1" si="8"/>
        <v>0</v>
      </c>
      <c r="I108" s="20">
        <f t="shared" ca="1" si="9"/>
        <v>0</v>
      </c>
      <c r="J108" s="31">
        <f t="shared" ca="1" si="7"/>
        <v>0</v>
      </c>
    </row>
    <row r="109" spans="1:10" x14ac:dyDescent="0.3">
      <c r="A109" s="24" t="str">
        <v>5540</v>
      </c>
      <c r="B109" s="24" t="str">
        <v>Taxes paid</v>
      </c>
      <c r="C109" s="24" t="str">
        <v>Expense</v>
      </c>
      <c r="D109" s="24" t="str">
        <v>TaxesPaid</v>
      </c>
      <c r="E109" s="24" t="b">
        <v>1</v>
      </c>
      <c r="F109" s="24">
        <v>1</v>
      </c>
      <c r="G109" s="31" cm="1">
        <f t="array" aca="1" ref="G109" ca="1">IFERROR(IF(E109,_xldudf_SCOTT_GL(OrgId,B109,YearStart,PeriodEnd),_xldudf_SCOTT_GL(OrgId,B109,0,PeriodEnd)),0)</f>
        <v>0</v>
      </c>
      <c r="H109" s="20">
        <f t="shared" ca="1" si="8"/>
        <v>0</v>
      </c>
      <c r="I109" s="20">
        <f t="shared" ca="1" si="9"/>
        <v>0</v>
      </c>
      <c r="J109" s="31">
        <f t="shared" ca="1" si="7"/>
        <v>0</v>
      </c>
    </row>
    <row r="110" spans="1:10" x14ac:dyDescent="0.3">
      <c r="A110" s="24" t="str">
        <v>5550</v>
      </c>
      <c r="B110" s="24" t="str">
        <v>Payroll taxes</v>
      </c>
      <c r="C110" s="24" t="str">
        <v>Expense</v>
      </c>
      <c r="D110" s="24" t="str">
        <v>PayrollTaxExpenses</v>
      </c>
      <c r="E110" s="24" t="b">
        <v>1</v>
      </c>
      <c r="F110" s="24">
        <v>1</v>
      </c>
      <c r="G110" s="31" cm="1">
        <f t="array" aca="1" ref="G110" ca="1">IFERROR(IF(E110,_xldudf_SCOTT_GL(OrgId,B110,YearStart,PeriodEnd),_xldudf_SCOTT_GL(OrgId,B110,0,PeriodEnd)),0)</f>
        <v>0</v>
      </c>
      <c r="H110" s="20">
        <f t="shared" ca="1" si="8"/>
        <v>0</v>
      </c>
      <c r="I110" s="20">
        <f t="shared" ca="1" si="9"/>
        <v>0</v>
      </c>
      <c r="J110" s="31">
        <f t="shared" ca="1" si="7"/>
        <v>0</v>
      </c>
    </row>
    <row r="111" spans="1:10" x14ac:dyDescent="0.3">
      <c r="A111" s="24" t="str">
        <v>5560</v>
      </c>
      <c r="B111" s="24" t="str">
        <v>Property taxes</v>
      </c>
      <c r="C111" s="24" t="str">
        <v>Expense</v>
      </c>
      <c r="D111" s="24" t="str">
        <v>TaxesPaid</v>
      </c>
      <c r="E111" s="24" t="b">
        <v>1</v>
      </c>
      <c r="F111" s="24">
        <v>1</v>
      </c>
      <c r="G111" s="31" cm="1">
        <f t="array" aca="1" ref="G111" ca="1">IFERROR(IF(E111,_xldudf_SCOTT_GL(OrgId,B111,YearStart,PeriodEnd),_xldudf_SCOTT_GL(OrgId,B111,0,PeriodEnd)),0)</f>
        <v>0</v>
      </c>
      <c r="H111" s="20">
        <f t="shared" ca="1" si="8"/>
        <v>0</v>
      </c>
      <c r="I111" s="20">
        <f t="shared" ca="1" si="9"/>
        <v>0</v>
      </c>
      <c r="J111" s="31">
        <f t="shared" ca="1" si="7"/>
        <v>0</v>
      </c>
    </row>
    <row r="112" spans="1:10" x14ac:dyDescent="0.3">
      <c r="A112" s="24" t="str">
        <v>5570</v>
      </c>
      <c r="B112" s="24" t="str">
        <v>Travel</v>
      </c>
      <c r="C112" s="24" t="str">
        <v>Expense</v>
      </c>
      <c r="D112" s="24" t="str">
        <v>Travel</v>
      </c>
      <c r="E112" s="24" t="b">
        <v>1</v>
      </c>
      <c r="F112" s="24">
        <v>1</v>
      </c>
      <c r="G112" s="31" cm="1">
        <f t="array" aca="1" ref="G112" ca="1">IFERROR(IF(E112,_xldudf_SCOTT_GL(OrgId,B112,YearStart,PeriodEnd),_xldudf_SCOTT_GL(OrgId,B112,0,PeriodEnd)),0)</f>
        <v>0</v>
      </c>
      <c r="H112" s="20">
        <f t="shared" ca="1" si="8"/>
        <v>0</v>
      </c>
      <c r="I112" s="20">
        <f t="shared" ca="1" si="9"/>
        <v>0</v>
      </c>
      <c r="J112" s="31">
        <f t="shared" ca="1" si="7"/>
        <v>0</v>
      </c>
    </row>
    <row r="113" spans="1:10" x14ac:dyDescent="0.3">
      <c r="A113" s="24" t="str">
        <v>5580</v>
      </c>
      <c r="B113" s="24" t="str">
        <v>Airfare</v>
      </c>
      <c r="C113" s="24" t="str">
        <v>Expense</v>
      </c>
      <c r="D113" s="24" t="str">
        <v>Travel</v>
      </c>
      <c r="E113" s="24" t="b">
        <v>1</v>
      </c>
      <c r="F113" s="24">
        <v>1</v>
      </c>
      <c r="G113" s="31" cm="1">
        <f t="array" aca="1" ref="G113" ca="1">IFERROR(IF(E113,_xldudf_SCOTT_GL(OrgId,B113,YearStart,PeriodEnd),_xldudf_SCOTT_GL(OrgId,B113,0,PeriodEnd)),0)</f>
        <v>0</v>
      </c>
      <c r="H113" s="20">
        <f t="shared" ca="1" si="8"/>
        <v>0</v>
      </c>
      <c r="I113" s="20">
        <f t="shared" ca="1" si="9"/>
        <v>0</v>
      </c>
      <c r="J113" s="31">
        <f t="shared" ca="1" si="7"/>
        <v>0</v>
      </c>
    </row>
    <row r="114" spans="1:10" x14ac:dyDescent="0.3">
      <c r="A114" s="24" t="str">
        <v>5590</v>
      </c>
      <c r="B114" s="24" t="str">
        <v>Hotels</v>
      </c>
      <c r="C114" s="24" t="str">
        <v>Expense</v>
      </c>
      <c r="D114" s="24" t="str">
        <v>Travel</v>
      </c>
      <c r="E114" s="24" t="b">
        <v>1</v>
      </c>
      <c r="F114" s="24">
        <v>1</v>
      </c>
      <c r="G114" s="31" cm="1">
        <f t="array" aca="1" ref="G114" ca="1">IFERROR(IF(E114,_xldudf_SCOTT_GL(OrgId,B114,YearStart,PeriodEnd),_xldudf_SCOTT_GL(OrgId,B114,0,PeriodEnd)),0)</f>
        <v>0</v>
      </c>
      <c r="H114" s="20">
        <f t="shared" ca="1" si="8"/>
        <v>0</v>
      </c>
      <c r="I114" s="20">
        <f t="shared" ca="1" si="9"/>
        <v>0</v>
      </c>
      <c r="J114" s="31">
        <f t="shared" ca="1" si="7"/>
        <v>0</v>
      </c>
    </row>
    <row r="115" spans="1:10" x14ac:dyDescent="0.3">
      <c r="A115" s="24" t="str">
        <v>5600</v>
      </c>
      <c r="B115" s="24" t="str">
        <v>Taxis or shared rides</v>
      </c>
      <c r="C115" s="24" t="str">
        <v>Expense</v>
      </c>
      <c r="D115" s="24" t="str">
        <v>Travel</v>
      </c>
      <c r="E115" s="24" t="b">
        <v>1</v>
      </c>
      <c r="F115" s="24">
        <v>1</v>
      </c>
      <c r="G115" s="31" cm="1">
        <f t="array" aca="1" ref="G115" ca="1">IFERROR(IF(E115,_xldudf_SCOTT_GL(OrgId,B115,YearStart,PeriodEnd),_xldudf_SCOTT_GL(OrgId,B115,0,PeriodEnd)),0)</f>
        <v>0</v>
      </c>
      <c r="H115" s="20">
        <f t="shared" ca="1" si="8"/>
        <v>0</v>
      </c>
      <c r="I115" s="20">
        <f t="shared" ca="1" si="9"/>
        <v>0</v>
      </c>
      <c r="J115" s="31">
        <f t="shared" ca="1" si="7"/>
        <v>0</v>
      </c>
    </row>
    <row r="116" spans="1:10" x14ac:dyDescent="0.3">
      <c r="A116" s="24" t="str">
        <v>5610</v>
      </c>
      <c r="B116" s="24" t="str">
        <v>Vehicle rental</v>
      </c>
      <c r="C116" s="24" t="str">
        <v>Expense</v>
      </c>
      <c r="D116" s="24" t="str">
        <v>Travel</v>
      </c>
      <c r="E116" s="24" t="b">
        <v>1</v>
      </c>
      <c r="F116" s="24">
        <v>1</v>
      </c>
      <c r="G116" s="31" cm="1">
        <f t="array" aca="1" ref="G116" ca="1">IFERROR(IF(E116,_xldudf_SCOTT_GL(OrgId,B116,YearStart,PeriodEnd),_xldudf_SCOTT_GL(OrgId,B116,0,PeriodEnd)),0)</f>
        <v>0</v>
      </c>
      <c r="H116" s="20">
        <f t="shared" ca="1" si="8"/>
        <v>0</v>
      </c>
      <c r="I116" s="20">
        <f t="shared" ca="1" si="9"/>
        <v>0</v>
      </c>
      <c r="J116" s="31">
        <f t="shared" ca="1" si="7"/>
        <v>0</v>
      </c>
    </row>
    <row r="117" spans="1:10" x14ac:dyDescent="0.3">
      <c r="A117" s="24" t="str">
        <v>5620</v>
      </c>
      <c r="B117" s="24" t="str">
        <v>Uncategorized Expense</v>
      </c>
      <c r="C117" s="24" t="str">
        <v>Expense</v>
      </c>
      <c r="D117" s="24" t="str">
        <v>OtherMiscellaneousServiceCost</v>
      </c>
      <c r="E117" s="24" t="b">
        <v>1</v>
      </c>
      <c r="F117" s="24">
        <v>1</v>
      </c>
      <c r="G117" s="31" cm="1">
        <f t="array" aca="1" ref="G117" ca="1">IFERROR(IF(E117,_xldudf_SCOTT_GL(OrgId,B117,YearStart,PeriodEnd),_xldudf_SCOTT_GL(OrgId,B117,0,PeriodEnd)),0)</f>
        <v>0</v>
      </c>
      <c r="H117" s="20">
        <f t="shared" ca="1" si="8"/>
        <v>0</v>
      </c>
      <c r="I117" s="20">
        <f t="shared" ca="1" si="9"/>
        <v>0</v>
      </c>
      <c r="J117" s="31">
        <f t="shared" ca="1" si="7"/>
        <v>0</v>
      </c>
    </row>
    <row r="118" spans="1:10" x14ac:dyDescent="0.3">
      <c r="A118" s="24" t="str">
        <v>5630</v>
      </c>
      <c r="B118" s="24" t="str">
        <v>Utilities</v>
      </c>
      <c r="C118" s="24" t="str">
        <v>Expense</v>
      </c>
      <c r="D118" s="24" t="str">
        <v>Utilities</v>
      </c>
      <c r="E118" s="24" t="b">
        <v>1</v>
      </c>
      <c r="F118" s="24">
        <v>1</v>
      </c>
      <c r="G118" s="31" cm="1">
        <f t="array" aca="1" ref="G118" ca="1">IFERROR(IF(E118,_xldudf_SCOTT_GL(OrgId,B118,YearStart,PeriodEnd),_xldudf_SCOTT_GL(OrgId,B118,0,PeriodEnd)),0)</f>
        <v>0</v>
      </c>
      <c r="H118" s="20">
        <f t="shared" ca="1" si="8"/>
        <v>0</v>
      </c>
      <c r="I118" s="20">
        <f t="shared" ca="1" si="9"/>
        <v>0</v>
      </c>
      <c r="J118" s="31">
        <f t="shared" ca="1" si="7"/>
        <v>0</v>
      </c>
    </row>
    <row r="119" spans="1:10" x14ac:dyDescent="0.3">
      <c r="A119" s="24" t="str">
        <v>5640</v>
      </c>
      <c r="B119" s="24" t="str">
        <v>Disposal &amp; waste fees</v>
      </c>
      <c r="C119" s="24" t="str">
        <v>Expense</v>
      </c>
      <c r="D119" s="24" t="str">
        <v>Utilities</v>
      </c>
      <c r="E119" s="24" t="b">
        <v>1</v>
      </c>
      <c r="F119" s="24">
        <v>1</v>
      </c>
      <c r="G119" s="31" cm="1">
        <f t="array" aca="1" ref="G119" ca="1">IFERROR(IF(E119,_xldudf_SCOTT_GL(OrgId,B119,YearStart,PeriodEnd),_xldudf_SCOTT_GL(OrgId,B119,0,PeriodEnd)),0)</f>
        <v>0</v>
      </c>
      <c r="H119" s="20">
        <f t="shared" ca="1" si="8"/>
        <v>0</v>
      </c>
      <c r="I119" s="20">
        <f t="shared" ca="1" si="9"/>
        <v>0</v>
      </c>
      <c r="J119" s="31">
        <f t="shared" ca="1" si="7"/>
        <v>0</v>
      </c>
    </row>
    <row r="120" spans="1:10" x14ac:dyDescent="0.3">
      <c r="A120" s="24" t="str">
        <v>5650</v>
      </c>
      <c r="B120" s="24" t="str">
        <v>Electricity</v>
      </c>
      <c r="C120" s="24" t="str">
        <v>Expense</v>
      </c>
      <c r="D120" s="24" t="str">
        <v>Utilities</v>
      </c>
      <c r="E120" s="24" t="b">
        <v>1</v>
      </c>
      <c r="F120" s="24">
        <v>1</v>
      </c>
      <c r="G120" s="31" cm="1">
        <f t="array" aca="1" ref="G120" ca="1">IFERROR(IF(E120,_xldudf_SCOTT_GL(OrgId,B120,YearStart,PeriodEnd),_xldudf_SCOTT_GL(OrgId,B120,0,PeriodEnd)),0)</f>
        <v>0</v>
      </c>
      <c r="H120" s="20">
        <f t="shared" ca="1" si="8"/>
        <v>0</v>
      </c>
      <c r="I120" s="20">
        <f t="shared" ca="1" si="9"/>
        <v>0</v>
      </c>
      <c r="J120" s="31">
        <f t="shared" ca="1" si="7"/>
        <v>0</v>
      </c>
    </row>
    <row r="121" spans="1:10" x14ac:dyDescent="0.3">
      <c r="A121" s="24" t="str">
        <v>5660</v>
      </c>
      <c r="B121" s="24" t="str">
        <v>Heating &amp; cooling</v>
      </c>
      <c r="C121" s="24" t="str">
        <v>Expense</v>
      </c>
      <c r="D121" s="24" t="str">
        <v>Utilities</v>
      </c>
      <c r="E121" s="24" t="b">
        <v>1</v>
      </c>
      <c r="F121" s="24">
        <v>1</v>
      </c>
      <c r="G121" s="31" cm="1">
        <f t="array" aca="1" ref="G121" ca="1">IFERROR(IF(E121,_xldudf_SCOTT_GL(OrgId,B121,YearStart,PeriodEnd),_xldudf_SCOTT_GL(OrgId,B121,0,PeriodEnd)),0)</f>
        <v>0</v>
      </c>
      <c r="H121" s="20">
        <f t="shared" ca="1" si="8"/>
        <v>0</v>
      </c>
      <c r="I121" s="20">
        <f t="shared" ca="1" si="9"/>
        <v>0</v>
      </c>
      <c r="J121" s="31">
        <f t="shared" ca="1" si="7"/>
        <v>0</v>
      </c>
    </row>
    <row r="122" spans="1:10" x14ac:dyDescent="0.3">
      <c r="A122" s="24" t="str">
        <v>5670</v>
      </c>
      <c r="B122" s="24" t="str">
        <v>Internet &amp; TV services</v>
      </c>
      <c r="C122" s="24" t="str">
        <v>Expense</v>
      </c>
      <c r="D122" s="24" t="str">
        <v>Utilities</v>
      </c>
      <c r="E122" s="24" t="b">
        <v>1</v>
      </c>
      <c r="F122" s="24">
        <v>1</v>
      </c>
      <c r="G122" s="31" cm="1">
        <f t="array" aca="1" ref="G122" ca="1">IFERROR(IF(E122,_xldudf_SCOTT_GL(OrgId,B122,YearStart,PeriodEnd),_xldudf_SCOTT_GL(OrgId,B122,0,PeriodEnd)),0)</f>
        <v>0</v>
      </c>
      <c r="H122" s="20">
        <f t="shared" ca="1" si="8"/>
        <v>0</v>
      </c>
      <c r="I122" s="20">
        <f t="shared" ca="1" si="9"/>
        <v>0</v>
      </c>
      <c r="J122" s="31">
        <f t="shared" ca="1" si="7"/>
        <v>0</v>
      </c>
    </row>
    <row r="123" spans="1:10" x14ac:dyDescent="0.3">
      <c r="A123" s="24" t="str">
        <v>5680</v>
      </c>
      <c r="B123" s="24" t="str">
        <v>Phone service</v>
      </c>
      <c r="C123" s="24" t="str">
        <v>Expense</v>
      </c>
      <c r="D123" s="24" t="str">
        <v>Communications</v>
      </c>
      <c r="E123" s="24" t="b">
        <v>1</v>
      </c>
      <c r="F123" s="24">
        <v>1</v>
      </c>
      <c r="G123" s="31" cm="1">
        <f t="array" aca="1" ref="G123" ca="1">IFERROR(IF(E123,_xldudf_SCOTT_GL(OrgId,B123,YearStart,PeriodEnd),_xldudf_SCOTT_GL(OrgId,B123,0,PeriodEnd)),0)</f>
        <v>0</v>
      </c>
      <c r="H123" s="20">
        <f t="shared" ca="1" si="8"/>
        <v>0</v>
      </c>
      <c r="I123" s="20">
        <f t="shared" ca="1" si="9"/>
        <v>0</v>
      </c>
      <c r="J123" s="31">
        <f t="shared" ca="1" si="7"/>
        <v>0</v>
      </c>
    </row>
    <row r="124" spans="1:10" x14ac:dyDescent="0.3">
      <c r="A124" s="24" t="str">
        <v>5690</v>
      </c>
      <c r="B124" s="24" t="str">
        <v>Water &amp; sewer</v>
      </c>
      <c r="C124" s="24" t="str">
        <v>Expense</v>
      </c>
      <c r="D124" s="24" t="str">
        <v>Utilities</v>
      </c>
      <c r="E124" s="24" t="b">
        <v>1</v>
      </c>
      <c r="F124" s="24">
        <v>1</v>
      </c>
      <c r="G124" s="31" cm="1">
        <f t="array" aca="1" ref="G124" ca="1">IFERROR(IF(E124,_xldudf_SCOTT_GL(OrgId,B124,YearStart,PeriodEnd),_xldudf_SCOTT_GL(OrgId,B124,0,PeriodEnd)),0)</f>
        <v>0</v>
      </c>
      <c r="H124" s="20">
        <f t="shared" ca="1" si="8"/>
        <v>0</v>
      </c>
      <c r="I124" s="20">
        <f t="shared" ca="1" si="9"/>
        <v>0</v>
      </c>
      <c r="J124" s="31">
        <f t="shared" ca="1" si="7"/>
        <v>0</v>
      </c>
    </row>
    <row r="125" spans="1:10" x14ac:dyDescent="0.3">
      <c r="A125" s="24" t="str">
        <v>7010</v>
      </c>
      <c r="B125" s="24" t="str">
        <v>Other income</v>
      </c>
      <c r="C125" s="24" t="str">
        <v>Other Income</v>
      </c>
      <c r="D125" s="24" t="str">
        <v>OtherMiscellaneousIncome</v>
      </c>
      <c r="E125" s="24" t="b">
        <v>1</v>
      </c>
      <c r="F125" s="24">
        <v>-1</v>
      </c>
      <c r="G125" s="31" cm="1">
        <f t="array" aca="1" ref="G125" ca="1">IFERROR(IF(E125,_xldudf_SCOTT_GL(OrgId,B125,YearStart,PeriodEnd),_xldudf_SCOTT_GL(OrgId,B125,0,PeriodEnd)),0)</f>
        <v>0</v>
      </c>
      <c r="H125" s="20">
        <f t="shared" ca="1" si="8"/>
        <v>0</v>
      </c>
      <c r="I125" s="20">
        <f t="shared" ca="1" si="9"/>
        <v>0</v>
      </c>
      <c r="J125" s="31">
        <f t="shared" ca="1" si="7"/>
        <v>0</v>
      </c>
    </row>
    <row r="126" spans="1:10" x14ac:dyDescent="0.3">
      <c r="A126" s="24" t="str">
        <v>7020</v>
      </c>
      <c r="B126" s="24" t="str">
        <v>Credit card rewards</v>
      </c>
      <c r="C126" s="24" t="str">
        <v>Other Income</v>
      </c>
      <c r="D126" s="24" t="str">
        <v>OtherMiscellaneousIncome</v>
      </c>
      <c r="E126" s="24" t="b">
        <v>1</v>
      </c>
      <c r="F126" s="24">
        <v>-1</v>
      </c>
      <c r="G126" s="31" cm="1">
        <f t="array" aca="1" ref="G126" ca="1">IFERROR(IF(E126,_xldudf_SCOTT_GL(OrgId,B126,YearStart,PeriodEnd),_xldudf_SCOTT_GL(OrgId,B126,0,PeriodEnd)),0)</f>
        <v>0</v>
      </c>
      <c r="H126" s="20">
        <f t="shared" ca="1" si="8"/>
        <v>0</v>
      </c>
      <c r="I126" s="20">
        <f t="shared" ca="1" si="9"/>
        <v>0</v>
      </c>
      <c r="J126" s="31">
        <f t="shared" ca="1" si="7"/>
        <v>0</v>
      </c>
    </row>
    <row r="127" spans="1:10" x14ac:dyDescent="0.3">
      <c r="A127" s="24" t="str">
        <v>7030</v>
      </c>
      <c r="B127" s="24" t="str">
        <v>Insurance claims</v>
      </c>
      <c r="C127" s="24" t="str">
        <v>Other Income</v>
      </c>
      <c r="D127" s="24" t="str">
        <v>OtherMiscellaneousIncome</v>
      </c>
      <c r="E127" s="24" t="b">
        <v>1</v>
      </c>
      <c r="F127" s="24">
        <v>-1</v>
      </c>
      <c r="G127" s="31" cm="1">
        <f t="array" aca="1" ref="G127" ca="1">IFERROR(IF(E127,_xldudf_SCOTT_GL(OrgId,B127,YearStart,PeriodEnd),_xldudf_SCOTT_GL(OrgId,B127,0,PeriodEnd)),0)</f>
        <v>0</v>
      </c>
      <c r="H127" s="20">
        <f t="shared" ca="1" si="8"/>
        <v>0</v>
      </c>
      <c r="I127" s="20">
        <f t="shared" ca="1" si="9"/>
        <v>0</v>
      </c>
      <c r="J127" s="31">
        <f t="shared" ca="1" si="7"/>
        <v>0</v>
      </c>
    </row>
    <row r="128" spans="1:10" x14ac:dyDescent="0.3">
      <c r="A128" s="24" t="str">
        <v>7040</v>
      </c>
      <c r="B128" s="24" t="str">
        <v>Interest earned</v>
      </c>
      <c r="C128" s="24" t="str">
        <v>Other Income</v>
      </c>
      <c r="D128" s="24" t="str">
        <v>OtherMiscellaneousIncome</v>
      </c>
      <c r="E128" s="24" t="b">
        <v>1</v>
      </c>
      <c r="F128" s="24">
        <v>-1</v>
      </c>
      <c r="G128" s="31" cm="1">
        <f t="array" aca="1" ref="G128" ca="1">IFERROR(IF(E128,_xldudf_SCOTT_GL(OrgId,B128,YearStart,PeriodEnd),_xldudf_SCOTT_GL(OrgId,B128,0,PeriodEnd)),0)</f>
        <v>0</v>
      </c>
      <c r="H128" s="20">
        <f t="shared" ca="1" si="8"/>
        <v>0</v>
      </c>
      <c r="I128" s="20">
        <f t="shared" ca="1" si="9"/>
        <v>0</v>
      </c>
      <c r="J128" s="31">
        <f t="shared" ca="1" si="7"/>
        <v>0</v>
      </c>
    </row>
    <row r="129" spans="1:10" x14ac:dyDescent="0.3">
      <c r="A129" s="24" t="str">
        <v>7050</v>
      </c>
      <c r="B129" s="24" t="str">
        <v>Sale of an asset</v>
      </c>
      <c r="C129" s="24" t="str">
        <v>Other Income</v>
      </c>
      <c r="D129" s="24" t="str">
        <v>OtherMiscellaneousIncome</v>
      </c>
      <c r="E129" s="24" t="b">
        <v>1</v>
      </c>
      <c r="F129" s="24">
        <v>-1</v>
      </c>
      <c r="G129" s="31" cm="1">
        <f t="array" aca="1" ref="G129" ca="1">IFERROR(IF(E129,_xldudf_SCOTT_GL(OrgId,B129,YearStart,PeriodEnd),_xldudf_SCOTT_GL(OrgId,B129,0,PeriodEnd)),0)</f>
        <v>0</v>
      </c>
      <c r="H129" s="20">
        <f t="shared" ca="1" si="8"/>
        <v>0</v>
      </c>
      <c r="I129" s="20">
        <f t="shared" ca="1" si="9"/>
        <v>0</v>
      </c>
      <c r="J129" s="31">
        <f t="shared" ca="1" si="7"/>
        <v>0</v>
      </c>
    </row>
    <row r="130" spans="1:10" x14ac:dyDescent="0.3">
      <c r="A130" s="24" t="str">
        <v>8010</v>
      </c>
      <c r="B130" s="24" t="str">
        <v>Depreciation</v>
      </c>
      <c r="C130" s="24" t="str">
        <v>Other Expense</v>
      </c>
      <c r="D130" s="24" t="str">
        <v>Depreciation</v>
      </c>
      <c r="E130" s="24" t="b">
        <v>1</v>
      </c>
      <c r="F130" s="24">
        <v>1</v>
      </c>
      <c r="G130" s="31" cm="1">
        <f t="array" aca="1" ref="G130" ca="1">IFERROR(IF(E130,_xldudf_SCOTT_GL(OrgId,B130,YearStart,PeriodEnd),_xldudf_SCOTT_GL(OrgId,B130,0,PeriodEnd)),0)</f>
        <v>785</v>
      </c>
      <c r="H130" s="20">
        <f t="shared" ca="1" si="8"/>
        <v>785</v>
      </c>
      <c r="I130" s="20">
        <f t="shared" ca="1" si="9"/>
        <v>0</v>
      </c>
      <c r="J130" s="31">
        <f t="shared" ca="1" si="7"/>
        <v>785</v>
      </c>
    </row>
    <row r="131" spans="1:10" x14ac:dyDescent="0.3">
      <c r="A131" s="24" t="str">
        <v>8020</v>
      </c>
      <c r="B131" s="24" t="str">
        <v>Home office</v>
      </c>
      <c r="C131" s="24" t="str">
        <v>Other Expense</v>
      </c>
      <c r="D131" s="24" t="str">
        <v>HomeOffice</v>
      </c>
      <c r="E131" s="24" t="b">
        <v>1</v>
      </c>
      <c r="F131" s="24">
        <v>1</v>
      </c>
      <c r="G131" s="31" cm="1">
        <f t="array" aca="1" ref="G131" ca="1">IFERROR(IF(E131,_xldudf_SCOTT_GL(OrgId,B131,YearStart,PeriodEnd),_xldudf_SCOTT_GL(OrgId,B131,0,PeriodEnd)),0)</f>
        <v>0</v>
      </c>
      <c r="H131" s="20">
        <f t="shared" ca="1" si="8"/>
        <v>0</v>
      </c>
      <c r="I131" s="20">
        <f t="shared" ca="1" si="9"/>
        <v>0</v>
      </c>
      <c r="J131" s="31">
        <f t="shared" ca="1" si="7"/>
        <v>0</v>
      </c>
    </row>
    <row r="132" spans="1:10" x14ac:dyDescent="0.3">
      <c r="A132" s="24" t="str">
        <v>8030</v>
      </c>
      <c r="B132" s="24" t="str">
        <v>Home utilities</v>
      </c>
      <c r="C132" s="24" t="str">
        <v>Other Expense</v>
      </c>
      <c r="D132" s="24" t="str">
        <v>UtilitiesHomeOffice</v>
      </c>
      <c r="E132" s="24" t="b">
        <v>1</v>
      </c>
      <c r="F132" s="24">
        <v>1</v>
      </c>
      <c r="G132" s="31" cm="1">
        <f t="array" aca="1" ref="G132" ca="1">IFERROR(IF(E132,_xldudf_SCOTT_GL(OrgId,B132,YearStart,PeriodEnd),_xldudf_SCOTT_GL(OrgId,B132,0,PeriodEnd)),0)</f>
        <v>0</v>
      </c>
      <c r="H132" s="20">
        <f t="shared" ca="1" si="8"/>
        <v>0</v>
      </c>
      <c r="I132" s="20">
        <f t="shared" ca="1" si="9"/>
        <v>0</v>
      </c>
      <c r="J132" s="31">
        <f t="shared" ca="1" si="7"/>
        <v>0</v>
      </c>
    </row>
    <row r="133" spans="1:10" x14ac:dyDescent="0.3">
      <c r="A133" s="24" t="str">
        <v>8040</v>
      </c>
      <c r="B133" s="24" t="str">
        <v>Homeowner &amp; rental insurance</v>
      </c>
      <c r="C133" s="24" t="str">
        <v>Other Expense</v>
      </c>
      <c r="D133" s="24" t="str">
        <v>HomeownerRentalInsurance</v>
      </c>
      <c r="E133" s="24" t="b">
        <v>1</v>
      </c>
      <c r="F133" s="24">
        <v>1</v>
      </c>
      <c r="G133" s="31" cm="1">
        <f t="array" aca="1" ref="G133" ca="1">IFERROR(IF(E133,_xldudf_SCOTT_GL(OrgId,B133,YearStart,PeriodEnd),_xldudf_SCOTT_GL(OrgId,B133,0,PeriodEnd)),0)</f>
        <v>0</v>
      </c>
      <c r="H133" s="20">
        <f t="shared" ca="1" si="8"/>
        <v>0</v>
      </c>
      <c r="I133" s="20">
        <f t="shared" ca="1" si="9"/>
        <v>0</v>
      </c>
      <c r="J133" s="31">
        <f t="shared" ca="1" si="7"/>
        <v>0</v>
      </c>
    </row>
    <row r="134" spans="1:10" x14ac:dyDescent="0.3">
      <c r="A134" s="24" t="str">
        <v>8050</v>
      </c>
      <c r="B134" s="24" t="str">
        <v>Mortgage interest</v>
      </c>
      <c r="C134" s="24" t="str">
        <v>Other Expense</v>
      </c>
      <c r="D134" s="24" t="str">
        <v>MortgageInterestHomeOffice</v>
      </c>
      <c r="E134" s="24" t="b">
        <v>1</v>
      </c>
      <c r="F134" s="24">
        <v>1</v>
      </c>
      <c r="G134" s="31" cm="1">
        <f t="array" aca="1" ref="G134" ca="1">IFERROR(IF(E134,_xldudf_SCOTT_GL(OrgId,B134,YearStart,PeriodEnd),_xldudf_SCOTT_GL(OrgId,B134,0,PeriodEnd)),0)</f>
        <v>0</v>
      </c>
      <c r="H134" s="20">
        <f t="shared" ca="1" si="8"/>
        <v>0</v>
      </c>
      <c r="I134" s="20">
        <f t="shared" ca="1" si="9"/>
        <v>0</v>
      </c>
      <c r="J134" s="31">
        <f t="shared" ca="1" si="7"/>
        <v>0</v>
      </c>
    </row>
    <row r="135" spans="1:10" x14ac:dyDescent="0.3">
      <c r="A135" s="24" t="str">
        <v>8060</v>
      </c>
      <c r="B135" s="24" t="str">
        <v>Property taxes</v>
      </c>
      <c r="C135" s="24" t="str">
        <v>Other Expense</v>
      </c>
      <c r="D135" s="24" t="str">
        <v>PropertyTaxHomeOffice</v>
      </c>
      <c r="E135" s="24" t="b">
        <v>1</v>
      </c>
      <c r="F135" s="24">
        <v>1</v>
      </c>
      <c r="G135" s="31" cm="1">
        <f t="array" aca="1" ref="G135" ca="1">IFERROR(IF(E135,_xldudf_SCOTT_GL(OrgId,B135,YearStart,PeriodEnd),_xldudf_SCOTT_GL(OrgId,B135,0,PeriodEnd)),0)</f>
        <v>0</v>
      </c>
      <c r="H135" s="20">
        <f t="shared" ca="1" si="8"/>
        <v>0</v>
      </c>
      <c r="I135" s="20">
        <f t="shared" ca="1" si="9"/>
        <v>0</v>
      </c>
      <c r="J135" s="31">
        <f t="shared" ca="1" si="7"/>
        <v>0</v>
      </c>
    </row>
    <row r="136" spans="1:10" x14ac:dyDescent="0.3">
      <c r="A136" s="24" t="str">
        <v>8070</v>
      </c>
      <c r="B136" s="24" t="str">
        <v>Rent</v>
      </c>
      <c r="C136" s="24" t="str">
        <v>Other Expense</v>
      </c>
      <c r="D136" s="24" t="str">
        <v>RentAndLeaseHomeOffice</v>
      </c>
      <c r="E136" s="24" t="b">
        <v>1</v>
      </c>
      <c r="F136" s="24">
        <v>1</v>
      </c>
      <c r="G136" s="31" cm="1">
        <f t="array" aca="1" ref="G136" ca="1">IFERROR(IF(E136,_xldudf_SCOTT_GL(OrgId,B136,YearStart,PeriodEnd),_xldudf_SCOTT_GL(OrgId,B136,0,PeriodEnd)),0)</f>
        <v>0</v>
      </c>
      <c r="H136" s="20">
        <f t="shared" ref="H136:H167" ca="1" si="10">IF(J136&gt;0,J136,0)</f>
        <v>0</v>
      </c>
      <c r="I136" s="20">
        <f t="shared" ref="I136:I167" ca="1" si="11">IF(J136&lt;0,-J136,0)</f>
        <v>0</v>
      </c>
      <c r="J136" s="31">
        <f t="shared" ca="1" si="7"/>
        <v>0</v>
      </c>
    </row>
    <row r="137" spans="1:10" x14ac:dyDescent="0.3">
      <c r="A137" s="24" t="str">
        <v>8080</v>
      </c>
      <c r="B137" s="24" t="str">
        <v>Repairs &amp; maintenance</v>
      </c>
      <c r="C137" s="24" t="str">
        <v>Other Expense</v>
      </c>
      <c r="D137" s="24" t="str">
        <v>RepairsAndMaintainceHomeOffice</v>
      </c>
      <c r="E137" s="24" t="b">
        <v>1</v>
      </c>
      <c r="F137" s="24">
        <v>1</v>
      </c>
      <c r="G137" s="31" cm="1">
        <f t="array" aca="1" ref="G137" ca="1">IFERROR(IF(E137,_xldudf_SCOTT_GL(OrgId,B137,YearStart,PeriodEnd),_xldudf_SCOTT_GL(OrgId,B137,0,PeriodEnd)),0)</f>
        <v>0</v>
      </c>
      <c r="H137" s="20">
        <f t="shared" ca="1" si="10"/>
        <v>0</v>
      </c>
      <c r="I137" s="20">
        <f t="shared" ca="1" si="11"/>
        <v>0</v>
      </c>
      <c r="J137" s="31">
        <f t="shared" ref="J137:J200" ca="1" si="12">G137*F137</f>
        <v>0</v>
      </c>
    </row>
    <row r="138" spans="1:10" x14ac:dyDescent="0.3">
      <c r="A138" s="24" t="str">
        <v>8090</v>
      </c>
      <c r="B138" s="24" t="str">
        <v>Vehicle expenses</v>
      </c>
      <c r="C138" s="24" t="str">
        <v>Other Expense</v>
      </c>
      <c r="D138" s="24" t="str">
        <v>OtherVehicleExpenses</v>
      </c>
      <c r="E138" s="24" t="b">
        <v>1</v>
      </c>
      <c r="F138" s="24">
        <v>1</v>
      </c>
      <c r="G138" s="31" cm="1">
        <f t="array" aca="1" ref="G138" ca="1">IFERROR(IF(E138,_xldudf_SCOTT_GL(OrgId,B138,YearStart,PeriodEnd),_xldudf_SCOTT_GL(OrgId,B138,0,PeriodEnd)),0)</f>
        <v>0</v>
      </c>
      <c r="H138" s="20">
        <f t="shared" ca="1" si="10"/>
        <v>0</v>
      </c>
      <c r="I138" s="20">
        <f t="shared" ca="1" si="11"/>
        <v>0</v>
      </c>
      <c r="J138" s="31">
        <f t="shared" ca="1" si="12"/>
        <v>0</v>
      </c>
    </row>
    <row r="139" spans="1:10" x14ac:dyDescent="0.3">
      <c r="A139" s="24" t="str">
        <v>8100</v>
      </c>
      <c r="B139" s="24" t="str">
        <v>Parking &amp; tolls</v>
      </c>
      <c r="C139" s="24" t="str">
        <v>Other Expense</v>
      </c>
      <c r="D139" s="24" t="str">
        <v>ParkingAndTolls</v>
      </c>
      <c r="E139" s="24" t="b">
        <v>1</v>
      </c>
      <c r="F139" s="24">
        <v>1</v>
      </c>
      <c r="G139" s="31" cm="1">
        <f t="array" aca="1" ref="G139" ca="1">IFERROR(IF(E139,_xldudf_SCOTT_GL(OrgId,B139,YearStart,PeriodEnd),_xldudf_SCOTT_GL(OrgId,B139,0,PeriodEnd)),0)</f>
        <v>0</v>
      </c>
      <c r="H139" s="20">
        <f t="shared" ca="1" si="10"/>
        <v>0</v>
      </c>
      <c r="I139" s="20">
        <f t="shared" ca="1" si="11"/>
        <v>0</v>
      </c>
      <c r="J139" s="31">
        <f t="shared" ca="1" si="12"/>
        <v>0</v>
      </c>
    </row>
    <row r="140" spans="1:10" x14ac:dyDescent="0.3">
      <c r="A140" s="24" t="str">
        <v>8101</v>
      </c>
      <c r="B140" s="24" t="str">
        <v>Parking &amp; Tolls</v>
      </c>
      <c r="C140" s="24" t="str">
        <v>Expense</v>
      </c>
      <c r="D140" s="24" t="str">
        <v>AdvertisingPromotional</v>
      </c>
      <c r="E140" s="24" t="b">
        <v>1</v>
      </c>
      <c r="F140" s="24">
        <v>1</v>
      </c>
      <c r="G140" s="31" cm="1">
        <f t="array" aca="1" ref="G140" ca="1">IFERROR(IF(E140,_xldudf_SCOTT_GL(OrgId,B140,YearStart,PeriodEnd),_xldudf_SCOTT_GL(OrgId,B140,0,PeriodEnd)),0)</f>
        <v>0</v>
      </c>
      <c r="H140" s="20">
        <f t="shared" ca="1" si="10"/>
        <v>0</v>
      </c>
      <c r="I140" s="20">
        <f t="shared" ca="1" si="11"/>
        <v>0</v>
      </c>
      <c r="J140" s="31">
        <f t="shared" ca="1" si="12"/>
        <v>0</v>
      </c>
    </row>
    <row r="141" spans="1:10" x14ac:dyDescent="0.3">
      <c r="A141" s="24" t="str">
        <v>8110</v>
      </c>
      <c r="B141" s="24" t="str">
        <v>Vehicle gas &amp; fuel</v>
      </c>
      <c r="C141" s="24" t="str">
        <v>Other Expense</v>
      </c>
      <c r="D141" s="24" t="str">
        <v>GasAndFuel</v>
      </c>
      <c r="E141" s="24" t="b">
        <v>1</v>
      </c>
      <c r="F141" s="24">
        <v>1</v>
      </c>
      <c r="G141" s="31" cm="1">
        <f t="array" aca="1" ref="G141" ca="1">IFERROR(IF(E141,_xldudf_SCOTT_GL(OrgId,B141,YearStart,PeriodEnd),_xldudf_SCOTT_GL(OrgId,B141,0,PeriodEnd)),0)</f>
        <v>0</v>
      </c>
      <c r="H141" s="20">
        <f t="shared" ca="1" si="10"/>
        <v>0</v>
      </c>
      <c r="I141" s="20">
        <f t="shared" ca="1" si="11"/>
        <v>0</v>
      </c>
      <c r="J141" s="31">
        <f t="shared" ca="1" si="12"/>
        <v>0</v>
      </c>
    </row>
    <row r="142" spans="1:10" x14ac:dyDescent="0.3">
      <c r="A142" s="24" t="str">
        <v>8120</v>
      </c>
      <c r="B142" s="24" t="str">
        <v>Vehicle insurance</v>
      </c>
      <c r="C142" s="24" t="str">
        <v>Other Expense</v>
      </c>
      <c r="D142" s="24" t="str">
        <v>VehicleInsurance</v>
      </c>
      <c r="E142" s="24" t="b">
        <v>1</v>
      </c>
      <c r="F142" s="24">
        <v>1</v>
      </c>
      <c r="G142" s="31" cm="1">
        <f t="array" aca="1" ref="G142" ca="1">IFERROR(IF(E142,_xldudf_SCOTT_GL(OrgId,B142,YearStart,PeriodEnd),_xldudf_SCOTT_GL(OrgId,B142,0,PeriodEnd)),0)</f>
        <v>0</v>
      </c>
      <c r="H142" s="20">
        <f t="shared" ca="1" si="10"/>
        <v>0</v>
      </c>
      <c r="I142" s="20">
        <f t="shared" ca="1" si="11"/>
        <v>0</v>
      </c>
      <c r="J142" s="31">
        <f t="shared" ca="1" si="12"/>
        <v>0</v>
      </c>
    </row>
    <row r="143" spans="1:10" x14ac:dyDescent="0.3">
      <c r="A143" s="24" t="str">
        <v>8130</v>
      </c>
      <c r="B143" s="24" t="str">
        <v>Vehicle leases</v>
      </c>
      <c r="C143" s="24" t="str">
        <v>Other Expense</v>
      </c>
      <c r="D143" s="24" t="str">
        <v>VehicleLease</v>
      </c>
      <c r="E143" s="24" t="b">
        <v>1</v>
      </c>
      <c r="F143" s="24">
        <v>1</v>
      </c>
      <c r="G143" s="31" cm="1">
        <f t="array" aca="1" ref="G143" ca="1">IFERROR(IF(E143,_xldudf_SCOTT_GL(OrgId,B143,YearStart,PeriodEnd),_xldudf_SCOTT_GL(OrgId,B143,0,PeriodEnd)),0)</f>
        <v>0</v>
      </c>
      <c r="H143" s="20">
        <f t="shared" ca="1" si="10"/>
        <v>0</v>
      </c>
      <c r="I143" s="20">
        <f t="shared" ca="1" si="11"/>
        <v>0</v>
      </c>
      <c r="J143" s="31">
        <f t="shared" ca="1" si="12"/>
        <v>0</v>
      </c>
    </row>
    <row r="144" spans="1:10" x14ac:dyDescent="0.3">
      <c r="A144" s="24" t="str">
        <v>8140</v>
      </c>
      <c r="B144" s="24" t="str">
        <v>Vehicle loan interest paid</v>
      </c>
      <c r="C144" s="24" t="str">
        <v>Other Expense</v>
      </c>
      <c r="D144" s="24" t="str">
        <v>VehicleLoanInterest</v>
      </c>
      <c r="E144" s="24" t="b">
        <v>1</v>
      </c>
      <c r="F144" s="24">
        <v>1</v>
      </c>
      <c r="G144" s="31" cm="1">
        <f t="array" aca="1" ref="G144" ca="1">IFERROR(IF(E144,_xldudf_SCOTT_GL(OrgId,B144,YearStart,PeriodEnd),_xldudf_SCOTT_GL(OrgId,B144,0,PeriodEnd)),0)</f>
        <v>0</v>
      </c>
      <c r="H144" s="20">
        <f t="shared" ca="1" si="10"/>
        <v>0</v>
      </c>
      <c r="I144" s="20">
        <f t="shared" ca="1" si="11"/>
        <v>0</v>
      </c>
      <c r="J144" s="31">
        <f t="shared" ca="1" si="12"/>
        <v>0</v>
      </c>
    </row>
    <row r="145" spans="1:10" x14ac:dyDescent="0.3">
      <c r="A145" s="24" t="str">
        <v>8150</v>
      </c>
      <c r="B145" s="24" t="str">
        <v>Vehicle registration</v>
      </c>
      <c r="C145" s="24" t="str">
        <v>Other Expense</v>
      </c>
      <c r="D145" s="24" t="str">
        <v>VehicleRegistration</v>
      </c>
      <c r="E145" s="24" t="b">
        <v>1</v>
      </c>
      <c r="F145" s="24">
        <v>1</v>
      </c>
      <c r="G145" s="31" cm="1">
        <f t="array" aca="1" ref="G145" ca="1">IFERROR(IF(E145,_xldudf_SCOTT_GL(OrgId,B145,YearStart,PeriodEnd),_xldudf_SCOTT_GL(OrgId,B145,0,PeriodEnd)),0)</f>
        <v>0</v>
      </c>
      <c r="H145" s="20">
        <f t="shared" ca="1" si="10"/>
        <v>0</v>
      </c>
      <c r="I145" s="20">
        <f t="shared" ca="1" si="11"/>
        <v>0</v>
      </c>
      <c r="J145" s="31">
        <f t="shared" ca="1" si="12"/>
        <v>0</v>
      </c>
    </row>
    <row r="146" spans="1:10" x14ac:dyDescent="0.3">
      <c r="A146" s="24" t="str">
        <v>8160</v>
      </c>
      <c r="B146" s="24" t="str">
        <v>Vehicle repairs</v>
      </c>
      <c r="C146" s="24" t="str">
        <v>Other Expense</v>
      </c>
      <c r="D146" s="24" t="str">
        <v>VehicleRepairs</v>
      </c>
      <c r="E146" s="24" t="b">
        <v>1</v>
      </c>
      <c r="F146" s="24">
        <v>1</v>
      </c>
      <c r="G146" s="31" cm="1">
        <f t="array" aca="1" ref="G146" ca="1">IFERROR(IF(E146,_xldudf_SCOTT_GL(OrgId,B146,YearStart,PeriodEnd),_xldudf_SCOTT_GL(OrgId,B146,0,PeriodEnd)),0)</f>
        <v>0</v>
      </c>
      <c r="H146" s="20">
        <f t="shared" ca="1" si="10"/>
        <v>0</v>
      </c>
      <c r="I146" s="20">
        <f t="shared" ca="1" si="11"/>
        <v>0</v>
      </c>
      <c r="J146" s="31">
        <f t="shared" ca="1" si="12"/>
        <v>0</v>
      </c>
    </row>
    <row r="147" spans="1:10" x14ac:dyDescent="0.3">
      <c r="A147" s="24" t="str">
        <v>8170</v>
      </c>
      <c r="B147" s="24" t="str">
        <v>Vehicle wash &amp; road services</v>
      </c>
      <c r="C147" s="24" t="str">
        <v>Other Expense</v>
      </c>
      <c r="D147" s="24" t="str">
        <v>WashAndRoadServices</v>
      </c>
      <c r="E147" s="24" t="b">
        <v>1</v>
      </c>
      <c r="F147" s="24">
        <v>1</v>
      </c>
      <c r="G147" s="31" cm="1">
        <f t="array" aca="1" ref="G147" ca="1">IFERROR(IF(E147,_xldudf_SCOTT_GL(OrgId,B147,YearStart,PeriodEnd),_xldudf_SCOTT_GL(OrgId,B147,0,PeriodEnd)),0)</f>
        <v>0</v>
      </c>
      <c r="H147" s="20">
        <f t="shared" ca="1" si="10"/>
        <v>0</v>
      </c>
      <c r="I147" s="20">
        <f t="shared" ca="1" si="11"/>
        <v>0</v>
      </c>
      <c r="J147" s="31">
        <f t="shared" ca="1" si="12"/>
        <v>0</v>
      </c>
    </row>
    <row r="148" spans="1:10" x14ac:dyDescent="0.3">
      <c r="A148" s="24" t="str">
        <v>9001</v>
      </c>
      <c r="B148" s="24" t="str">
        <v>9001</v>
      </c>
      <c r="C148" s="24" t="str">
        <v>Credit Card</v>
      </c>
      <c r="D148" s="24" t="str">
        <v>CreditCard</v>
      </c>
      <c r="E148" s="24" t="b">
        <v>0</v>
      </c>
      <c r="F148" s="24">
        <v>-1</v>
      </c>
      <c r="G148" s="31" cm="1">
        <f t="array" aca="1" ref="G148" ca="1">IFERROR(IF(E148,_xldudf_SCOTT_GL(OrgId,B148,YearStart,PeriodEnd),_xldudf_SCOTT_GL(OrgId,B148,0,PeriodEnd)),0)</f>
        <v>0</v>
      </c>
      <c r="H148" s="20">
        <f t="shared" ca="1" si="10"/>
        <v>0</v>
      </c>
      <c r="I148" s="20">
        <f t="shared" ca="1" si="11"/>
        <v>0</v>
      </c>
      <c r="J148" s="31">
        <f t="shared" ca="1" si="12"/>
        <v>0</v>
      </c>
    </row>
    <row r="149" spans="1:10" x14ac:dyDescent="0.3">
      <c r="A149" s="24"/>
      <c r="B149" s="24"/>
      <c r="C149" s="24"/>
      <c r="D149" s="24"/>
      <c r="E149" s="24"/>
      <c r="F149" s="24"/>
      <c r="G149" s="31" cm="1">
        <f t="array" aca="1" ref="G149" ca="1">IFERROR(IF(E149,_xldudf_SCOTT_GL(OrgId,B149,YearStart,PeriodEnd),_xldudf_SCOTT_GL(OrgId,B149,0,PeriodEnd)),0)</f>
        <v>0</v>
      </c>
      <c r="H149" s="20">
        <f t="shared" ca="1" si="10"/>
        <v>0</v>
      </c>
      <c r="I149" s="20">
        <f t="shared" ca="1" si="11"/>
        <v>0</v>
      </c>
      <c r="J149" s="31">
        <f t="shared" ca="1" si="12"/>
        <v>0</v>
      </c>
    </row>
    <row r="150" spans="1:10" x14ac:dyDescent="0.3">
      <c r="A150" s="24"/>
      <c r="B150" s="24"/>
      <c r="C150" s="24"/>
      <c r="D150" s="24"/>
      <c r="E150" s="24"/>
      <c r="F150" s="24"/>
      <c r="G150" s="31" cm="1">
        <f t="array" aca="1" ref="G150" ca="1">IFERROR(IF(E150,_xldudf_SCOTT_GL(OrgId,B150,YearStart,PeriodEnd),_xldudf_SCOTT_GL(OrgId,B150,0,PeriodEnd)),0)</f>
        <v>0</v>
      </c>
      <c r="H150" s="20">
        <f t="shared" ca="1" si="10"/>
        <v>0</v>
      </c>
      <c r="I150" s="20">
        <f t="shared" ca="1" si="11"/>
        <v>0</v>
      </c>
      <c r="J150" s="31">
        <f t="shared" ca="1" si="12"/>
        <v>0</v>
      </c>
    </row>
    <row r="151" spans="1:10" x14ac:dyDescent="0.3">
      <c r="A151" s="24"/>
      <c r="B151" s="24"/>
      <c r="C151" s="24"/>
      <c r="D151" s="24"/>
      <c r="E151" s="24"/>
      <c r="F151" s="24"/>
      <c r="G151" s="31" cm="1">
        <f t="array" aca="1" ref="G151" ca="1">IFERROR(IF(E151,_xldudf_SCOTT_GL(OrgId,B151,YearStart,PeriodEnd),_xldudf_SCOTT_GL(OrgId,B151,0,PeriodEnd)),0)</f>
        <v>0</v>
      </c>
      <c r="H151" s="20">
        <f t="shared" ca="1" si="10"/>
        <v>0</v>
      </c>
      <c r="I151" s="20">
        <f t="shared" ca="1" si="11"/>
        <v>0</v>
      </c>
      <c r="J151" s="31">
        <f t="shared" ca="1" si="12"/>
        <v>0</v>
      </c>
    </row>
    <row r="152" spans="1:10" x14ac:dyDescent="0.3">
      <c r="A152" s="24"/>
      <c r="B152" s="24"/>
      <c r="C152" s="24"/>
      <c r="D152" s="24"/>
      <c r="E152" s="24"/>
      <c r="F152" s="24"/>
      <c r="G152" s="31" cm="1">
        <f t="array" aca="1" ref="G152" ca="1">IFERROR(IF(E152,_xldudf_SCOTT_GL(OrgId,B152,YearStart,PeriodEnd),_xldudf_SCOTT_GL(OrgId,B152,0,PeriodEnd)),0)</f>
        <v>0</v>
      </c>
      <c r="H152" s="20">
        <f t="shared" ca="1" si="10"/>
        <v>0</v>
      </c>
      <c r="I152" s="20">
        <f t="shared" ca="1" si="11"/>
        <v>0</v>
      </c>
      <c r="J152" s="31">
        <f t="shared" ca="1" si="12"/>
        <v>0</v>
      </c>
    </row>
    <row r="153" spans="1:10" x14ac:dyDescent="0.3">
      <c r="A153" s="24"/>
      <c r="B153" s="24"/>
      <c r="C153" s="24"/>
      <c r="D153" s="24"/>
      <c r="E153" s="24"/>
      <c r="F153" s="24"/>
      <c r="G153" s="31" cm="1">
        <f t="array" aca="1" ref="G153" ca="1">IFERROR(IF(E153,_xldudf_SCOTT_GL(OrgId,B153,YearStart,PeriodEnd),_xldudf_SCOTT_GL(OrgId,B153,0,PeriodEnd)),0)</f>
        <v>0</v>
      </c>
      <c r="H153" s="20">
        <f t="shared" ca="1" si="10"/>
        <v>0</v>
      </c>
      <c r="I153" s="20">
        <f t="shared" ca="1" si="11"/>
        <v>0</v>
      </c>
      <c r="J153" s="31">
        <f t="shared" ca="1" si="12"/>
        <v>0</v>
      </c>
    </row>
    <row r="154" spans="1:10" x14ac:dyDescent="0.3">
      <c r="A154" s="24"/>
      <c r="B154" s="24"/>
      <c r="C154" s="24"/>
      <c r="D154" s="24"/>
      <c r="E154" s="24"/>
      <c r="F154" s="24"/>
      <c r="G154" s="31" cm="1">
        <f t="array" aca="1" ref="G154" ca="1">IFERROR(IF(E154,_xldudf_SCOTT_GL(OrgId,B154,YearStart,PeriodEnd),_xldudf_SCOTT_GL(OrgId,B154,0,PeriodEnd)),0)</f>
        <v>0</v>
      </c>
      <c r="H154" s="20">
        <f t="shared" ca="1" si="10"/>
        <v>0</v>
      </c>
      <c r="I154" s="20">
        <f t="shared" ca="1" si="11"/>
        <v>0</v>
      </c>
      <c r="J154" s="31">
        <f t="shared" ca="1" si="12"/>
        <v>0</v>
      </c>
    </row>
    <row r="155" spans="1:10" x14ac:dyDescent="0.3">
      <c r="A155" s="24"/>
      <c r="B155" s="24"/>
      <c r="C155" s="24"/>
      <c r="D155" s="24"/>
      <c r="E155" s="24"/>
      <c r="F155" s="24"/>
      <c r="G155" s="31" cm="1">
        <f t="array" aca="1" ref="G155" ca="1">IFERROR(IF(E155,_xldudf_SCOTT_GL(OrgId,B155,YearStart,PeriodEnd),_xldudf_SCOTT_GL(OrgId,B155,0,PeriodEnd)),0)</f>
        <v>0</v>
      </c>
      <c r="H155" s="20">
        <f t="shared" ca="1" si="10"/>
        <v>0</v>
      </c>
      <c r="I155" s="20">
        <f t="shared" ca="1" si="11"/>
        <v>0</v>
      </c>
      <c r="J155" s="31">
        <f t="shared" ca="1" si="12"/>
        <v>0</v>
      </c>
    </row>
    <row r="156" spans="1:10" x14ac:dyDescent="0.3">
      <c r="A156" s="24"/>
      <c r="B156" s="24"/>
      <c r="C156" s="24"/>
      <c r="D156" s="24"/>
      <c r="E156" s="24"/>
      <c r="F156" s="24"/>
      <c r="G156" s="31" cm="1">
        <f t="array" aca="1" ref="G156" ca="1">IFERROR(IF(E156,_xldudf_SCOTT_GL(OrgId,B156,YearStart,PeriodEnd),_xldudf_SCOTT_GL(OrgId,B156,0,PeriodEnd)),0)</f>
        <v>0</v>
      </c>
      <c r="H156" s="20">
        <f t="shared" ca="1" si="10"/>
        <v>0</v>
      </c>
      <c r="I156" s="20">
        <f t="shared" ca="1" si="11"/>
        <v>0</v>
      </c>
      <c r="J156" s="31">
        <f t="shared" ca="1" si="12"/>
        <v>0</v>
      </c>
    </row>
    <row r="157" spans="1:10" x14ac:dyDescent="0.3">
      <c r="A157" s="24"/>
      <c r="B157" s="24"/>
      <c r="C157" s="24"/>
      <c r="D157" s="24"/>
      <c r="E157" s="24"/>
      <c r="F157" s="24"/>
      <c r="G157" s="31" cm="1">
        <f t="array" aca="1" ref="G157" ca="1">IFERROR(IF(E157,_xldudf_SCOTT_GL(OrgId,B157,YearStart,PeriodEnd),_xldudf_SCOTT_GL(OrgId,B157,0,PeriodEnd)),0)</f>
        <v>0</v>
      </c>
      <c r="H157" s="20">
        <f t="shared" ca="1" si="10"/>
        <v>0</v>
      </c>
      <c r="I157" s="20">
        <f t="shared" ca="1" si="11"/>
        <v>0</v>
      </c>
      <c r="J157" s="31">
        <f t="shared" ca="1" si="12"/>
        <v>0</v>
      </c>
    </row>
    <row r="158" spans="1:10" x14ac:dyDescent="0.3">
      <c r="A158" s="24"/>
      <c r="B158" s="24"/>
      <c r="C158" s="24"/>
      <c r="D158" s="24"/>
      <c r="E158" s="24"/>
      <c r="F158" s="24"/>
      <c r="G158" s="31" cm="1">
        <f t="array" aca="1" ref="G158" ca="1">IFERROR(IF(E158,_xldudf_SCOTT_GL(OrgId,B158,YearStart,PeriodEnd),_xldudf_SCOTT_GL(OrgId,B158,0,PeriodEnd)),0)</f>
        <v>0</v>
      </c>
      <c r="H158" s="20">
        <f t="shared" ca="1" si="10"/>
        <v>0</v>
      </c>
      <c r="I158" s="20">
        <f t="shared" ca="1" si="11"/>
        <v>0</v>
      </c>
      <c r="J158" s="31">
        <f t="shared" ca="1" si="12"/>
        <v>0</v>
      </c>
    </row>
    <row r="159" spans="1:10" x14ac:dyDescent="0.3">
      <c r="A159" s="24"/>
      <c r="B159" s="24"/>
      <c r="C159" s="24"/>
      <c r="D159" s="24"/>
      <c r="E159" s="24"/>
      <c r="F159" s="24"/>
      <c r="G159" s="31" cm="1">
        <f t="array" aca="1" ref="G159" ca="1">IFERROR(IF(E159,_xldudf_SCOTT_GL(OrgId,B159,YearStart,PeriodEnd),_xldudf_SCOTT_GL(OrgId,B159,0,PeriodEnd)),0)</f>
        <v>0</v>
      </c>
      <c r="H159" s="20">
        <f t="shared" ca="1" si="10"/>
        <v>0</v>
      </c>
      <c r="I159" s="20">
        <f t="shared" ca="1" si="11"/>
        <v>0</v>
      </c>
      <c r="J159" s="31">
        <f t="shared" ca="1" si="12"/>
        <v>0</v>
      </c>
    </row>
    <row r="160" spans="1:10" x14ac:dyDescent="0.3">
      <c r="A160" s="24"/>
      <c r="B160" s="24"/>
      <c r="C160" s="24"/>
      <c r="D160" s="24"/>
      <c r="E160" s="24"/>
      <c r="F160" s="24"/>
      <c r="G160" s="31" cm="1">
        <f t="array" aca="1" ref="G160" ca="1">IFERROR(IF(E160,_xldudf_SCOTT_GL(OrgId,B160,YearStart,PeriodEnd),_xldudf_SCOTT_GL(OrgId,B160,0,PeriodEnd)),0)</f>
        <v>0</v>
      </c>
      <c r="H160" s="20">
        <f t="shared" ca="1" si="10"/>
        <v>0</v>
      </c>
      <c r="I160" s="20">
        <f t="shared" ca="1" si="11"/>
        <v>0</v>
      </c>
      <c r="J160" s="31">
        <f t="shared" ca="1" si="12"/>
        <v>0</v>
      </c>
    </row>
    <row r="161" spans="1:10" x14ac:dyDescent="0.3">
      <c r="A161" s="24"/>
      <c r="B161" s="24"/>
      <c r="C161" s="24"/>
      <c r="D161" s="24"/>
      <c r="E161" s="24"/>
      <c r="F161" s="24"/>
      <c r="G161" s="31" cm="1">
        <f t="array" aca="1" ref="G161" ca="1">IFERROR(IF(E161,_xldudf_SCOTT_GL(OrgId,B161,YearStart,PeriodEnd),_xldudf_SCOTT_GL(OrgId,B161,0,PeriodEnd)),0)</f>
        <v>0</v>
      </c>
      <c r="H161" s="20">
        <f t="shared" ca="1" si="10"/>
        <v>0</v>
      </c>
      <c r="I161" s="20">
        <f t="shared" ca="1" si="11"/>
        <v>0</v>
      </c>
      <c r="J161" s="31">
        <f t="shared" ca="1" si="12"/>
        <v>0</v>
      </c>
    </row>
    <row r="162" spans="1:10" x14ac:dyDescent="0.3">
      <c r="A162" s="24"/>
      <c r="B162" s="24"/>
      <c r="C162" s="24"/>
      <c r="D162" s="24"/>
      <c r="E162" s="24"/>
      <c r="F162" s="24"/>
      <c r="G162" s="31" cm="1">
        <f t="array" aca="1" ref="G162" ca="1">IFERROR(IF(E162,_xldudf_SCOTT_GL(OrgId,B162,YearStart,PeriodEnd),_xldudf_SCOTT_GL(OrgId,B162,0,PeriodEnd)),0)</f>
        <v>0</v>
      </c>
      <c r="H162" s="20">
        <f t="shared" ca="1" si="10"/>
        <v>0</v>
      </c>
      <c r="I162" s="20">
        <f t="shared" ca="1" si="11"/>
        <v>0</v>
      </c>
      <c r="J162" s="31">
        <f t="shared" ca="1" si="12"/>
        <v>0</v>
      </c>
    </row>
    <row r="163" spans="1:10" x14ac:dyDescent="0.3">
      <c r="A163" s="24"/>
      <c r="B163" s="24"/>
      <c r="C163" s="24"/>
      <c r="D163" s="24"/>
      <c r="E163" s="24"/>
      <c r="F163" s="24"/>
      <c r="G163" s="31" cm="1">
        <f t="array" aca="1" ref="G163" ca="1">IFERROR(IF(E163,_xldudf_SCOTT_GL(OrgId,B163,YearStart,PeriodEnd),_xldudf_SCOTT_GL(OrgId,B163,0,PeriodEnd)),0)</f>
        <v>0</v>
      </c>
      <c r="H163" s="20">
        <f t="shared" ca="1" si="10"/>
        <v>0</v>
      </c>
      <c r="I163" s="20">
        <f t="shared" ca="1" si="11"/>
        <v>0</v>
      </c>
      <c r="J163" s="31">
        <f t="shared" ca="1" si="12"/>
        <v>0</v>
      </c>
    </row>
    <row r="164" spans="1:10" x14ac:dyDescent="0.3">
      <c r="A164" s="24"/>
      <c r="B164" s="24"/>
      <c r="C164" s="24"/>
      <c r="D164" s="24"/>
      <c r="E164" s="24"/>
      <c r="F164" s="24"/>
      <c r="G164" s="31" cm="1">
        <f t="array" aca="1" ref="G164" ca="1">IFERROR(IF(E164,_xldudf_SCOTT_GL(OrgId,B164,YearStart,PeriodEnd),_xldudf_SCOTT_GL(OrgId,B164,0,PeriodEnd)),0)</f>
        <v>0</v>
      </c>
      <c r="H164" s="20">
        <f t="shared" ca="1" si="10"/>
        <v>0</v>
      </c>
      <c r="I164" s="20">
        <f t="shared" ca="1" si="11"/>
        <v>0</v>
      </c>
      <c r="J164" s="31">
        <f t="shared" ca="1" si="12"/>
        <v>0</v>
      </c>
    </row>
    <row r="165" spans="1:10" x14ac:dyDescent="0.3">
      <c r="A165" s="24"/>
      <c r="B165" s="24"/>
      <c r="C165" s="24"/>
      <c r="D165" s="24"/>
      <c r="E165" s="24"/>
      <c r="F165" s="24"/>
      <c r="G165" s="31" cm="1">
        <f t="array" aca="1" ref="G165" ca="1">IFERROR(IF(E165,_xldudf_SCOTT_GL(OrgId,B165,YearStart,PeriodEnd),_xldudf_SCOTT_GL(OrgId,B165,0,PeriodEnd)),0)</f>
        <v>0</v>
      </c>
      <c r="H165" s="20">
        <f t="shared" ca="1" si="10"/>
        <v>0</v>
      </c>
      <c r="I165" s="20">
        <f t="shared" ca="1" si="11"/>
        <v>0</v>
      </c>
      <c r="J165" s="31">
        <f t="shared" ca="1" si="12"/>
        <v>0</v>
      </c>
    </row>
    <row r="166" spans="1:10" x14ac:dyDescent="0.3">
      <c r="A166" s="24"/>
      <c r="B166" s="24"/>
      <c r="C166" s="24"/>
      <c r="D166" s="24"/>
      <c r="E166" s="24"/>
      <c r="F166" s="24"/>
      <c r="G166" s="31" cm="1">
        <f t="array" aca="1" ref="G166" ca="1">IFERROR(IF(E166,_xldudf_SCOTT_GL(OrgId,B166,YearStart,PeriodEnd),_xldudf_SCOTT_GL(OrgId,B166,0,PeriodEnd)),0)</f>
        <v>0</v>
      </c>
      <c r="H166" s="20">
        <f t="shared" ca="1" si="10"/>
        <v>0</v>
      </c>
      <c r="I166" s="20">
        <f t="shared" ca="1" si="11"/>
        <v>0</v>
      </c>
      <c r="J166" s="31">
        <f t="shared" ca="1" si="12"/>
        <v>0</v>
      </c>
    </row>
    <row r="167" spans="1:10" x14ac:dyDescent="0.3">
      <c r="A167" s="24"/>
      <c r="B167" s="24"/>
      <c r="C167" s="24"/>
      <c r="D167" s="24"/>
      <c r="E167" s="24"/>
      <c r="F167" s="24"/>
      <c r="G167" s="31" cm="1">
        <f t="array" aca="1" ref="G167" ca="1">IFERROR(IF(E167,_xldudf_SCOTT_GL(OrgId,B167,YearStart,PeriodEnd),_xldudf_SCOTT_GL(OrgId,B167,0,PeriodEnd)),0)</f>
        <v>0</v>
      </c>
      <c r="H167" s="20">
        <f t="shared" ca="1" si="10"/>
        <v>0</v>
      </c>
      <c r="I167" s="20">
        <f t="shared" ca="1" si="11"/>
        <v>0</v>
      </c>
      <c r="J167" s="31">
        <f t="shared" ca="1" si="12"/>
        <v>0</v>
      </c>
    </row>
    <row r="168" spans="1:10" x14ac:dyDescent="0.3">
      <c r="A168" s="24"/>
      <c r="B168" s="24"/>
      <c r="C168" s="24"/>
      <c r="D168" s="24"/>
      <c r="E168" s="24"/>
      <c r="F168" s="24"/>
      <c r="G168" s="31" cm="1">
        <f t="array" aca="1" ref="G168" ca="1">IFERROR(IF(E168,_xldudf_SCOTT_GL(OrgId,B168,YearStart,PeriodEnd),_xldudf_SCOTT_GL(OrgId,B168,0,PeriodEnd)),0)</f>
        <v>0</v>
      </c>
      <c r="H168" s="20">
        <f t="shared" ref="H168:H200" ca="1" si="13">IF(J168&gt;0,J168,0)</f>
        <v>0</v>
      </c>
      <c r="I168" s="20">
        <f t="shared" ref="I168:I199" ca="1" si="14">IF(J168&lt;0,-J168,0)</f>
        <v>0</v>
      </c>
      <c r="J168" s="31">
        <f t="shared" ca="1" si="12"/>
        <v>0</v>
      </c>
    </row>
    <row r="169" spans="1:10" x14ac:dyDescent="0.3">
      <c r="A169" s="24"/>
      <c r="B169" s="24"/>
      <c r="C169" s="24"/>
      <c r="D169" s="24"/>
      <c r="E169" s="24"/>
      <c r="F169" s="24"/>
      <c r="G169" s="31" cm="1">
        <f t="array" aca="1" ref="G169" ca="1">IFERROR(IF(E169,_xldudf_SCOTT_GL(OrgId,B169,YearStart,PeriodEnd),_xldudf_SCOTT_GL(OrgId,B169,0,PeriodEnd)),0)</f>
        <v>0</v>
      </c>
      <c r="H169" s="20">
        <f t="shared" ca="1" si="13"/>
        <v>0</v>
      </c>
      <c r="I169" s="20">
        <f t="shared" ca="1" si="14"/>
        <v>0</v>
      </c>
      <c r="J169" s="31">
        <f t="shared" ca="1" si="12"/>
        <v>0</v>
      </c>
    </row>
    <row r="170" spans="1:10" x14ac:dyDescent="0.3">
      <c r="A170" s="24"/>
      <c r="B170" s="24"/>
      <c r="C170" s="24"/>
      <c r="D170" s="24"/>
      <c r="E170" s="24"/>
      <c r="F170" s="24"/>
      <c r="G170" s="31" cm="1">
        <f t="array" aca="1" ref="G170" ca="1">IFERROR(IF(E170,_xldudf_SCOTT_GL(OrgId,B170,YearStart,PeriodEnd),_xldudf_SCOTT_GL(OrgId,B170,0,PeriodEnd)),0)</f>
        <v>0</v>
      </c>
      <c r="H170" s="20">
        <f t="shared" ca="1" si="13"/>
        <v>0</v>
      </c>
      <c r="I170" s="20">
        <f t="shared" ca="1" si="14"/>
        <v>0</v>
      </c>
      <c r="J170" s="31">
        <f t="shared" ca="1" si="12"/>
        <v>0</v>
      </c>
    </row>
    <row r="171" spans="1:10" x14ac:dyDescent="0.3">
      <c r="A171" s="24"/>
      <c r="B171" s="24"/>
      <c r="C171" s="24"/>
      <c r="D171" s="24"/>
      <c r="E171" s="24"/>
      <c r="F171" s="24"/>
      <c r="G171" s="31" cm="1">
        <f t="array" aca="1" ref="G171" ca="1">IFERROR(IF(E171,_xldudf_SCOTT_GL(OrgId,B171,YearStart,PeriodEnd),_xldudf_SCOTT_GL(OrgId,B171,0,PeriodEnd)),0)</f>
        <v>0</v>
      </c>
      <c r="H171" s="20">
        <f t="shared" ca="1" si="13"/>
        <v>0</v>
      </c>
      <c r="I171" s="20">
        <f t="shared" ca="1" si="14"/>
        <v>0</v>
      </c>
      <c r="J171" s="31">
        <f t="shared" ca="1" si="12"/>
        <v>0</v>
      </c>
    </row>
    <row r="172" spans="1:10" x14ac:dyDescent="0.3">
      <c r="A172" s="24"/>
      <c r="B172" s="24"/>
      <c r="C172" s="24"/>
      <c r="D172" s="24"/>
      <c r="E172" s="24"/>
      <c r="F172" s="24"/>
      <c r="G172" s="31" cm="1">
        <f t="array" aca="1" ref="G172" ca="1">IFERROR(IF(E172,_xldudf_SCOTT_GL(OrgId,B172,YearStart,PeriodEnd),_xldudf_SCOTT_GL(OrgId,B172,0,PeriodEnd)),0)</f>
        <v>0</v>
      </c>
      <c r="H172" s="20">
        <f t="shared" ca="1" si="13"/>
        <v>0</v>
      </c>
      <c r="I172" s="20">
        <f t="shared" ca="1" si="14"/>
        <v>0</v>
      </c>
      <c r="J172" s="31">
        <f t="shared" ca="1" si="12"/>
        <v>0</v>
      </c>
    </row>
    <row r="173" spans="1:10" x14ac:dyDescent="0.3">
      <c r="A173" s="24"/>
      <c r="B173" s="24"/>
      <c r="C173" s="24"/>
      <c r="D173" s="24"/>
      <c r="E173" s="24"/>
      <c r="F173" s="24"/>
      <c r="G173" s="31" cm="1">
        <f t="array" aca="1" ref="G173" ca="1">IFERROR(IF(E173,_xldudf_SCOTT_GL(OrgId,B173,YearStart,PeriodEnd),_xldudf_SCOTT_GL(OrgId,B173,0,PeriodEnd)),0)</f>
        <v>0</v>
      </c>
      <c r="H173" s="20">
        <f t="shared" ca="1" si="13"/>
        <v>0</v>
      </c>
      <c r="I173" s="20">
        <f t="shared" ca="1" si="14"/>
        <v>0</v>
      </c>
      <c r="J173" s="31">
        <f t="shared" ca="1" si="12"/>
        <v>0</v>
      </c>
    </row>
    <row r="174" spans="1:10" x14ac:dyDescent="0.3">
      <c r="A174" s="24"/>
      <c r="B174" s="24"/>
      <c r="C174" s="24"/>
      <c r="D174" s="24"/>
      <c r="E174" s="24"/>
      <c r="F174" s="24"/>
      <c r="G174" s="31" cm="1">
        <f t="array" aca="1" ref="G174" ca="1">IFERROR(IF(E174,_xldudf_SCOTT_GL(OrgId,B174,YearStart,PeriodEnd),_xldudf_SCOTT_GL(OrgId,B174,0,PeriodEnd)),0)</f>
        <v>0</v>
      </c>
      <c r="H174" s="20">
        <f t="shared" ca="1" si="13"/>
        <v>0</v>
      </c>
      <c r="I174" s="20">
        <f t="shared" ca="1" si="14"/>
        <v>0</v>
      </c>
      <c r="J174" s="31">
        <f t="shared" ca="1" si="12"/>
        <v>0</v>
      </c>
    </row>
    <row r="175" spans="1:10" x14ac:dyDescent="0.3">
      <c r="A175" s="24"/>
      <c r="B175" s="24"/>
      <c r="C175" s="24"/>
      <c r="D175" s="24"/>
      <c r="E175" s="24"/>
      <c r="F175" s="24"/>
      <c r="G175" s="31" cm="1">
        <f t="array" aca="1" ref="G175" ca="1">IFERROR(IF(E175,_xldudf_SCOTT_GL(OrgId,B175,YearStart,PeriodEnd),_xldudf_SCOTT_GL(OrgId,B175,0,PeriodEnd)),0)</f>
        <v>0</v>
      </c>
      <c r="H175" s="20">
        <f t="shared" ca="1" si="13"/>
        <v>0</v>
      </c>
      <c r="I175" s="20">
        <f t="shared" ca="1" si="14"/>
        <v>0</v>
      </c>
      <c r="J175" s="31">
        <f t="shared" ca="1" si="12"/>
        <v>0</v>
      </c>
    </row>
    <row r="176" spans="1:10" x14ac:dyDescent="0.3">
      <c r="A176" s="24"/>
      <c r="B176" s="24"/>
      <c r="C176" s="24"/>
      <c r="D176" s="24"/>
      <c r="E176" s="24"/>
      <c r="F176" s="24"/>
      <c r="G176" s="31" cm="1">
        <f t="array" aca="1" ref="G176" ca="1">IFERROR(IF(E176,_xldudf_SCOTT_GL(OrgId,B176,YearStart,PeriodEnd),_xldudf_SCOTT_GL(OrgId,B176,0,PeriodEnd)),0)</f>
        <v>0</v>
      </c>
      <c r="H176" s="20">
        <f t="shared" ca="1" si="13"/>
        <v>0</v>
      </c>
      <c r="I176" s="20">
        <f t="shared" ca="1" si="14"/>
        <v>0</v>
      </c>
      <c r="J176" s="31">
        <f t="shared" ca="1" si="12"/>
        <v>0</v>
      </c>
    </row>
    <row r="177" spans="1:10" x14ac:dyDescent="0.3">
      <c r="A177" s="24"/>
      <c r="B177" s="24"/>
      <c r="C177" s="24"/>
      <c r="D177" s="24"/>
      <c r="E177" s="24"/>
      <c r="F177" s="24"/>
      <c r="G177" s="31" cm="1">
        <f t="array" aca="1" ref="G177" ca="1">IFERROR(IF(E177,_xldudf_SCOTT_GL(OrgId,B177,YearStart,PeriodEnd),_xldudf_SCOTT_GL(OrgId,B177,0,PeriodEnd)),0)</f>
        <v>0</v>
      </c>
      <c r="H177" s="20">
        <f t="shared" ca="1" si="13"/>
        <v>0</v>
      </c>
      <c r="I177" s="20">
        <f t="shared" ca="1" si="14"/>
        <v>0</v>
      </c>
      <c r="J177" s="31">
        <f t="shared" ca="1" si="12"/>
        <v>0</v>
      </c>
    </row>
    <row r="178" spans="1:10" x14ac:dyDescent="0.3">
      <c r="A178" s="24"/>
      <c r="B178" s="24"/>
      <c r="C178" s="24"/>
      <c r="D178" s="24"/>
      <c r="E178" s="24"/>
      <c r="F178" s="24"/>
      <c r="G178" s="31" cm="1">
        <f t="array" aca="1" ref="G178" ca="1">IFERROR(IF(E178,_xldudf_SCOTT_GL(OrgId,B178,YearStart,PeriodEnd),_xldudf_SCOTT_GL(OrgId,B178,0,PeriodEnd)),0)</f>
        <v>0</v>
      </c>
      <c r="H178" s="20">
        <f t="shared" ca="1" si="13"/>
        <v>0</v>
      </c>
      <c r="I178" s="20">
        <f t="shared" ca="1" si="14"/>
        <v>0</v>
      </c>
      <c r="J178" s="31">
        <f t="shared" ca="1" si="12"/>
        <v>0</v>
      </c>
    </row>
    <row r="179" spans="1:10" x14ac:dyDescent="0.3">
      <c r="A179" s="24"/>
      <c r="B179" s="24"/>
      <c r="C179" s="24"/>
      <c r="D179" s="24"/>
      <c r="E179" s="24"/>
      <c r="F179" s="24"/>
      <c r="G179" s="31" cm="1">
        <f t="array" aca="1" ref="G179" ca="1">IFERROR(IF(E179,_xldudf_SCOTT_GL(OrgId,B179,YearStart,PeriodEnd),_xldudf_SCOTT_GL(OrgId,B179,0,PeriodEnd)),0)</f>
        <v>0</v>
      </c>
      <c r="H179" s="20">
        <f t="shared" ca="1" si="13"/>
        <v>0</v>
      </c>
      <c r="I179" s="20">
        <f t="shared" ca="1" si="14"/>
        <v>0</v>
      </c>
      <c r="J179" s="31">
        <f t="shared" ca="1" si="12"/>
        <v>0</v>
      </c>
    </row>
    <row r="180" spans="1:10" x14ac:dyDescent="0.3">
      <c r="A180" s="24"/>
      <c r="B180" s="24"/>
      <c r="C180" s="24"/>
      <c r="D180" s="24"/>
      <c r="E180" s="24"/>
      <c r="F180" s="24"/>
      <c r="G180" s="31" cm="1">
        <f t="array" aca="1" ref="G180" ca="1">IFERROR(IF(E180,_xldudf_SCOTT_GL(OrgId,B180,YearStart,PeriodEnd),_xldudf_SCOTT_GL(OrgId,B180,0,PeriodEnd)),0)</f>
        <v>0</v>
      </c>
      <c r="H180" s="20">
        <f t="shared" ca="1" si="13"/>
        <v>0</v>
      </c>
      <c r="I180" s="20">
        <f t="shared" ca="1" si="14"/>
        <v>0</v>
      </c>
      <c r="J180" s="31">
        <f t="shared" ca="1" si="12"/>
        <v>0</v>
      </c>
    </row>
    <row r="181" spans="1:10" x14ac:dyDescent="0.3">
      <c r="A181" s="24"/>
      <c r="B181" s="24"/>
      <c r="C181" s="24"/>
      <c r="D181" s="24"/>
      <c r="E181" s="24"/>
      <c r="F181" s="24"/>
      <c r="G181" s="31" cm="1">
        <f t="array" aca="1" ref="G181" ca="1">IFERROR(IF(E181,_xldudf_SCOTT_GL(OrgId,B181,YearStart,PeriodEnd),_xldudf_SCOTT_GL(OrgId,B181,0,PeriodEnd)),0)</f>
        <v>0</v>
      </c>
      <c r="H181" s="20">
        <f t="shared" ca="1" si="13"/>
        <v>0</v>
      </c>
      <c r="I181" s="20">
        <f t="shared" ca="1" si="14"/>
        <v>0</v>
      </c>
      <c r="J181" s="31">
        <f t="shared" ca="1" si="12"/>
        <v>0</v>
      </c>
    </row>
    <row r="182" spans="1:10" x14ac:dyDescent="0.3">
      <c r="A182" s="24"/>
      <c r="B182" s="24"/>
      <c r="C182" s="24"/>
      <c r="D182" s="24"/>
      <c r="E182" s="24"/>
      <c r="F182" s="24"/>
      <c r="G182" s="31" cm="1">
        <f t="array" aca="1" ref="G182" ca="1">IFERROR(IF(E182,_xldudf_SCOTT_GL(OrgId,B182,YearStart,PeriodEnd),_xldudf_SCOTT_GL(OrgId,B182,0,PeriodEnd)),0)</f>
        <v>0</v>
      </c>
      <c r="H182" s="20">
        <f t="shared" ca="1" si="13"/>
        <v>0</v>
      </c>
      <c r="I182" s="20">
        <f t="shared" ca="1" si="14"/>
        <v>0</v>
      </c>
      <c r="J182" s="31">
        <f t="shared" ca="1" si="12"/>
        <v>0</v>
      </c>
    </row>
    <row r="183" spans="1:10" x14ac:dyDescent="0.3">
      <c r="A183" s="24"/>
      <c r="B183" s="24"/>
      <c r="C183" s="24"/>
      <c r="D183" s="24"/>
      <c r="E183" s="24"/>
      <c r="F183" s="24"/>
      <c r="G183" s="31" cm="1">
        <f t="array" aca="1" ref="G183" ca="1">IFERROR(IF(E183,_xldudf_SCOTT_GL(OrgId,B183,YearStart,PeriodEnd),_xldudf_SCOTT_GL(OrgId,B183,0,PeriodEnd)),0)</f>
        <v>0</v>
      </c>
      <c r="H183" s="20">
        <f t="shared" ca="1" si="13"/>
        <v>0</v>
      </c>
      <c r="I183" s="20">
        <f t="shared" ca="1" si="14"/>
        <v>0</v>
      </c>
      <c r="J183" s="31">
        <f t="shared" ca="1" si="12"/>
        <v>0</v>
      </c>
    </row>
    <row r="184" spans="1:10" x14ac:dyDescent="0.3">
      <c r="A184" s="24"/>
      <c r="B184" s="24"/>
      <c r="C184" s="24"/>
      <c r="D184" s="24"/>
      <c r="E184" s="24"/>
      <c r="F184" s="24"/>
      <c r="G184" s="31" cm="1">
        <f t="array" aca="1" ref="G184" ca="1">IFERROR(IF(E184,_xldudf_SCOTT_GL(OrgId,B184,YearStart,PeriodEnd),_xldudf_SCOTT_GL(OrgId,B184,0,PeriodEnd)),0)</f>
        <v>0</v>
      </c>
      <c r="H184" s="20">
        <f t="shared" ca="1" si="13"/>
        <v>0</v>
      </c>
      <c r="I184" s="20">
        <f t="shared" ca="1" si="14"/>
        <v>0</v>
      </c>
      <c r="J184" s="31">
        <f t="shared" ca="1" si="12"/>
        <v>0</v>
      </c>
    </row>
    <row r="185" spans="1:10" x14ac:dyDescent="0.3">
      <c r="A185" s="24"/>
      <c r="B185" s="24"/>
      <c r="C185" s="24"/>
      <c r="D185" s="24"/>
      <c r="E185" s="24"/>
      <c r="F185" s="24"/>
      <c r="G185" s="31" cm="1">
        <f t="array" aca="1" ref="G185" ca="1">IFERROR(IF(E185,_xldudf_SCOTT_GL(OrgId,B185,YearStart,PeriodEnd),_xldudf_SCOTT_GL(OrgId,B185,0,PeriodEnd)),0)</f>
        <v>0</v>
      </c>
      <c r="H185" s="20">
        <f t="shared" ca="1" si="13"/>
        <v>0</v>
      </c>
      <c r="I185" s="20">
        <f t="shared" ca="1" si="14"/>
        <v>0</v>
      </c>
      <c r="J185" s="31">
        <f t="shared" ca="1" si="12"/>
        <v>0</v>
      </c>
    </row>
    <row r="186" spans="1:10" x14ac:dyDescent="0.3">
      <c r="A186" s="24"/>
      <c r="B186" s="24"/>
      <c r="C186" s="24"/>
      <c r="D186" s="24"/>
      <c r="E186" s="24"/>
      <c r="F186" s="24"/>
      <c r="G186" s="31" cm="1">
        <f t="array" aca="1" ref="G186" ca="1">IFERROR(IF(E186,_xldudf_SCOTT_GL(OrgId,B186,YearStart,PeriodEnd),_xldudf_SCOTT_GL(OrgId,B186,0,PeriodEnd)),0)</f>
        <v>0</v>
      </c>
      <c r="H186" s="20">
        <f t="shared" ca="1" si="13"/>
        <v>0</v>
      </c>
      <c r="I186" s="20">
        <f t="shared" ca="1" si="14"/>
        <v>0</v>
      </c>
      <c r="J186" s="31">
        <f t="shared" ca="1" si="12"/>
        <v>0</v>
      </c>
    </row>
    <row r="187" spans="1:10" x14ac:dyDescent="0.3">
      <c r="A187" s="24"/>
      <c r="B187" s="24"/>
      <c r="C187" s="24"/>
      <c r="D187" s="24"/>
      <c r="E187" s="24"/>
      <c r="F187" s="24"/>
      <c r="G187" s="31" cm="1">
        <f t="array" aca="1" ref="G187" ca="1">IFERROR(IF(E187,_xldudf_SCOTT_GL(OrgId,B187,YearStart,PeriodEnd),_xldudf_SCOTT_GL(OrgId,B187,0,PeriodEnd)),0)</f>
        <v>0</v>
      </c>
      <c r="H187" s="20">
        <f t="shared" ca="1" si="13"/>
        <v>0</v>
      </c>
      <c r="I187" s="20">
        <f t="shared" ca="1" si="14"/>
        <v>0</v>
      </c>
      <c r="J187" s="31">
        <f t="shared" ca="1" si="12"/>
        <v>0</v>
      </c>
    </row>
    <row r="188" spans="1:10" x14ac:dyDescent="0.3">
      <c r="A188" s="24"/>
      <c r="B188" s="24"/>
      <c r="C188" s="24"/>
      <c r="D188" s="24"/>
      <c r="E188" s="24"/>
      <c r="F188" s="24"/>
      <c r="G188" s="31" cm="1">
        <f t="array" aca="1" ref="G188" ca="1">IFERROR(IF(E188,_xldudf_SCOTT_GL(OrgId,B188,YearStart,PeriodEnd),_xldudf_SCOTT_GL(OrgId,B188,0,PeriodEnd)),0)</f>
        <v>0</v>
      </c>
      <c r="H188" s="20">
        <f t="shared" ca="1" si="13"/>
        <v>0</v>
      </c>
      <c r="I188" s="20">
        <f t="shared" ca="1" si="14"/>
        <v>0</v>
      </c>
      <c r="J188" s="31">
        <f t="shared" ca="1" si="12"/>
        <v>0</v>
      </c>
    </row>
    <row r="189" spans="1:10" x14ac:dyDescent="0.3">
      <c r="A189" s="24"/>
      <c r="B189" s="24"/>
      <c r="C189" s="24"/>
      <c r="D189" s="24"/>
      <c r="E189" s="24"/>
      <c r="F189" s="24"/>
      <c r="G189" s="31" cm="1">
        <f t="array" aca="1" ref="G189" ca="1">IFERROR(IF(E189,_xldudf_SCOTT_GL(OrgId,B189,YearStart,PeriodEnd),_xldudf_SCOTT_GL(OrgId,B189,0,PeriodEnd)),0)</f>
        <v>0</v>
      </c>
      <c r="H189" s="20">
        <f t="shared" ca="1" si="13"/>
        <v>0</v>
      </c>
      <c r="I189" s="20">
        <f t="shared" ca="1" si="14"/>
        <v>0</v>
      </c>
      <c r="J189" s="31">
        <f t="shared" ca="1" si="12"/>
        <v>0</v>
      </c>
    </row>
    <row r="190" spans="1:10" x14ac:dyDescent="0.3">
      <c r="A190" s="24"/>
      <c r="B190" s="24"/>
      <c r="C190" s="24"/>
      <c r="D190" s="24"/>
      <c r="E190" s="24"/>
      <c r="F190" s="24"/>
      <c r="G190" s="31" cm="1">
        <f t="array" aca="1" ref="G190" ca="1">IFERROR(IF(E190,_xldudf_SCOTT_GL(OrgId,B190,YearStart,PeriodEnd),_xldudf_SCOTT_GL(OrgId,B190,0,PeriodEnd)),0)</f>
        <v>0</v>
      </c>
      <c r="H190" s="20">
        <f t="shared" ca="1" si="13"/>
        <v>0</v>
      </c>
      <c r="I190" s="20">
        <f t="shared" ca="1" si="14"/>
        <v>0</v>
      </c>
      <c r="J190" s="31">
        <f t="shared" ca="1" si="12"/>
        <v>0</v>
      </c>
    </row>
    <row r="191" spans="1:10" x14ac:dyDescent="0.3">
      <c r="A191" s="24"/>
      <c r="B191" s="24"/>
      <c r="C191" s="24"/>
      <c r="D191" s="24"/>
      <c r="E191" s="24"/>
      <c r="F191" s="24"/>
      <c r="G191" s="31" cm="1">
        <f t="array" aca="1" ref="G191" ca="1">IFERROR(IF(E191,_xldudf_SCOTT_GL(OrgId,B191,YearStart,PeriodEnd),_xldudf_SCOTT_GL(OrgId,B191,0,PeriodEnd)),0)</f>
        <v>0</v>
      </c>
      <c r="H191" s="20">
        <f t="shared" ca="1" si="13"/>
        <v>0</v>
      </c>
      <c r="I191" s="20">
        <f t="shared" ca="1" si="14"/>
        <v>0</v>
      </c>
      <c r="J191" s="31">
        <f t="shared" ca="1" si="12"/>
        <v>0</v>
      </c>
    </row>
    <row r="192" spans="1:10" x14ac:dyDescent="0.3">
      <c r="A192" s="24"/>
      <c r="B192" s="24"/>
      <c r="C192" s="24"/>
      <c r="D192" s="24"/>
      <c r="E192" s="24"/>
      <c r="F192" s="24"/>
      <c r="G192" s="31" cm="1">
        <f t="array" aca="1" ref="G192" ca="1">IFERROR(IF(E192,_xldudf_SCOTT_GL(OrgId,B192,YearStart,PeriodEnd),_xldudf_SCOTT_GL(OrgId,B192,0,PeriodEnd)),0)</f>
        <v>0</v>
      </c>
      <c r="H192" s="20">
        <f t="shared" ca="1" si="13"/>
        <v>0</v>
      </c>
      <c r="I192" s="20">
        <f t="shared" ca="1" si="14"/>
        <v>0</v>
      </c>
      <c r="J192" s="31">
        <f t="shared" ca="1" si="12"/>
        <v>0</v>
      </c>
    </row>
    <row r="193" spans="1:10" x14ac:dyDescent="0.3">
      <c r="A193" s="24"/>
      <c r="B193" s="24"/>
      <c r="C193" s="24"/>
      <c r="D193" s="24"/>
      <c r="E193" s="24"/>
      <c r="F193" s="24"/>
      <c r="G193" s="31" cm="1">
        <f t="array" aca="1" ref="G193" ca="1">IFERROR(IF(E193,_xldudf_SCOTT_GL(OrgId,B193,YearStart,PeriodEnd),_xldudf_SCOTT_GL(OrgId,B193,0,PeriodEnd)),0)</f>
        <v>0</v>
      </c>
      <c r="H193" s="20">
        <f t="shared" ca="1" si="13"/>
        <v>0</v>
      </c>
      <c r="I193" s="20">
        <f t="shared" ca="1" si="14"/>
        <v>0</v>
      </c>
      <c r="J193" s="31">
        <f t="shared" ca="1" si="12"/>
        <v>0</v>
      </c>
    </row>
    <row r="194" spans="1:10" x14ac:dyDescent="0.3">
      <c r="A194" s="24"/>
      <c r="B194" s="24"/>
      <c r="C194" s="24"/>
      <c r="D194" s="24"/>
      <c r="E194" s="24"/>
      <c r="F194" s="24"/>
      <c r="G194" s="31" cm="1">
        <f t="array" aca="1" ref="G194" ca="1">IFERROR(IF(E194,_xldudf_SCOTT_GL(OrgId,B194,YearStart,PeriodEnd),_xldudf_SCOTT_GL(OrgId,B194,0,PeriodEnd)),0)</f>
        <v>0</v>
      </c>
      <c r="H194" s="20">
        <f t="shared" ca="1" si="13"/>
        <v>0</v>
      </c>
      <c r="I194" s="20">
        <f t="shared" ca="1" si="14"/>
        <v>0</v>
      </c>
      <c r="J194" s="31">
        <f t="shared" ca="1" si="12"/>
        <v>0</v>
      </c>
    </row>
    <row r="195" spans="1:10" x14ac:dyDescent="0.3">
      <c r="A195" s="24"/>
      <c r="B195" s="24"/>
      <c r="C195" s="24"/>
      <c r="D195" s="24"/>
      <c r="E195" s="24"/>
      <c r="F195" s="24"/>
      <c r="G195" s="31" cm="1">
        <f t="array" aca="1" ref="G195" ca="1">IFERROR(IF(E195,_xldudf_SCOTT_GL(OrgId,B195,YearStart,PeriodEnd),_xldudf_SCOTT_GL(OrgId,B195,0,PeriodEnd)),0)</f>
        <v>0</v>
      </c>
      <c r="H195" s="20">
        <f t="shared" ca="1" si="13"/>
        <v>0</v>
      </c>
      <c r="I195" s="20">
        <f t="shared" ca="1" si="14"/>
        <v>0</v>
      </c>
      <c r="J195" s="31">
        <f t="shared" ca="1" si="12"/>
        <v>0</v>
      </c>
    </row>
    <row r="196" spans="1:10" x14ac:dyDescent="0.3">
      <c r="A196" s="24"/>
      <c r="B196" s="24"/>
      <c r="C196" s="24"/>
      <c r="D196" s="24"/>
      <c r="E196" s="24"/>
      <c r="F196" s="24"/>
      <c r="G196" s="31" cm="1">
        <f t="array" aca="1" ref="G196" ca="1">IFERROR(IF(E196,_xldudf_SCOTT_GL(OrgId,B196,YearStart,PeriodEnd),_xldudf_SCOTT_GL(OrgId,B196,0,PeriodEnd)),0)</f>
        <v>0</v>
      </c>
      <c r="H196" s="20">
        <f t="shared" ca="1" si="13"/>
        <v>0</v>
      </c>
      <c r="I196" s="20">
        <f t="shared" ca="1" si="14"/>
        <v>0</v>
      </c>
      <c r="J196" s="31">
        <f t="shared" ca="1" si="12"/>
        <v>0</v>
      </c>
    </row>
    <row r="197" spans="1:10" x14ac:dyDescent="0.3">
      <c r="A197" s="24"/>
      <c r="B197" s="24"/>
      <c r="C197" s="24"/>
      <c r="D197" s="24"/>
      <c r="E197" s="24"/>
      <c r="F197" s="24"/>
      <c r="G197" s="31" cm="1">
        <f t="array" aca="1" ref="G197" ca="1">IFERROR(IF(E197,_xldudf_SCOTT_GL(OrgId,B197,YearStart,PeriodEnd),_xldudf_SCOTT_GL(OrgId,B197,0,PeriodEnd)),0)</f>
        <v>0</v>
      </c>
      <c r="H197" s="20">
        <f t="shared" ca="1" si="13"/>
        <v>0</v>
      </c>
      <c r="I197" s="20">
        <f t="shared" ca="1" si="14"/>
        <v>0</v>
      </c>
      <c r="J197" s="31">
        <f t="shared" ca="1" si="12"/>
        <v>0</v>
      </c>
    </row>
    <row r="198" spans="1:10" x14ac:dyDescent="0.3">
      <c r="A198" s="24"/>
      <c r="B198" s="24"/>
      <c r="C198" s="24"/>
      <c r="D198" s="24"/>
      <c r="E198" s="24"/>
      <c r="F198" s="24"/>
      <c r="G198" s="31" cm="1">
        <f t="array" aca="1" ref="G198" ca="1">IFERROR(IF(E198,_xldudf_SCOTT_GL(OrgId,B198,YearStart,PeriodEnd),_xldudf_SCOTT_GL(OrgId,B198,0,PeriodEnd)),0)</f>
        <v>0</v>
      </c>
      <c r="H198" s="20">
        <f t="shared" ca="1" si="13"/>
        <v>0</v>
      </c>
      <c r="I198" s="20">
        <f t="shared" ca="1" si="14"/>
        <v>0</v>
      </c>
      <c r="J198" s="31">
        <f t="shared" ca="1" si="12"/>
        <v>0</v>
      </c>
    </row>
    <row r="199" spans="1:10" x14ac:dyDescent="0.3">
      <c r="A199" s="24"/>
      <c r="B199" s="24"/>
      <c r="C199" s="24"/>
      <c r="D199" s="24"/>
      <c r="E199" s="24"/>
      <c r="F199" s="24"/>
      <c r="G199" s="31" cm="1">
        <f t="array" aca="1" ref="G199" ca="1">IFERROR(IF(E199,_xldudf_SCOTT_GL(OrgId,B199,YearStart,PeriodEnd),_xldudf_SCOTT_GL(OrgId,B199,0,PeriodEnd)),0)</f>
        <v>0</v>
      </c>
      <c r="H199" s="20">
        <f t="shared" ca="1" si="13"/>
        <v>0</v>
      </c>
      <c r="I199" s="20">
        <f t="shared" ca="1" si="14"/>
        <v>0</v>
      </c>
      <c r="J199" s="31">
        <f t="shared" ca="1" si="12"/>
        <v>0</v>
      </c>
    </row>
    <row r="200" spans="1:10" x14ac:dyDescent="0.3">
      <c r="A200" s="24"/>
      <c r="B200" s="24"/>
      <c r="C200" s="24"/>
      <c r="D200" s="24"/>
      <c r="E200" s="24"/>
      <c r="F200" s="24"/>
      <c r="G200" s="31" cm="1">
        <f t="array" aca="1" ref="G200" ca="1">IFERROR(IF(E200,_xldudf_SCOTT_GL(OrgId,B200,YearStart,PeriodEnd),_xldudf_SCOTT_GL(OrgId,B200,0,PeriodEnd)),0)</f>
        <v>0</v>
      </c>
      <c r="H200" s="20">
        <f t="shared" ca="1" si="13"/>
        <v>0</v>
      </c>
      <c r="I200" s="20">
        <f t="shared" ref="I200" ca="1" si="15">IF(J200&lt;0,-J200,0)</f>
        <v>0</v>
      </c>
      <c r="J200" s="31">
        <f t="shared" ca="1" si="12"/>
        <v>0</v>
      </c>
    </row>
  </sheetData>
  <conditionalFormatting sqref="J5">
    <cfRule type="expression" dxfId="0" priority="2">
      <formula>$J$5&lt;&gt;0</formula>
    </cfRule>
  </conditionalFormatting>
  <pageMargins left="0.7" right="0.7" top="0.75" bottom="0.75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1DC5E-A4C7-4CE9-932D-3A0E20E44B68}">
  <sheetPr codeName="Sheet4"/>
  <dimension ref="A1:D18"/>
  <sheetViews>
    <sheetView zoomScale="110" zoomScaleNormal="110" workbookViewId="0">
      <selection activeCell="F1" sqref="F1"/>
    </sheetView>
  </sheetViews>
  <sheetFormatPr defaultColWidth="8.796875" defaultRowHeight="14.4" x14ac:dyDescent="0.3"/>
  <cols>
    <col min="1" max="1" width="19.796875" style="32" bestFit="1" customWidth="1"/>
    <col min="2" max="16384" width="8.796875" style="32"/>
  </cols>
  <sheetData>
    <row r="1" spans="1:4" x14ac:dyDescent="0.3">
      <c r="A1" s="32" t="s">
        <v>14</v>
      </c>
      <c r="B1" s="32" t="s">
        <v>15</v>
      </c>
      <c r="C1" s="32" t="s">
        <v>3</v>
      </c>
      <c r="D1" s="32" t="s">
        <v>34</v>
      </c>
    </row>
    <row r="2" spans="1:4" x14ac:dyDescent="0.3">
      <c r="A2" s="32" t="s">
        <v>24</v>
      </c>
      <c r="B2" s="32">
        <v>1</v>
      </c>
      <c r="C2" s="32" t="b">
        <v>0</v>
      </c>
      <c r="D2" s="32">
        <v>1</v>
      </c>
    </row>
    <row r="3" spans="1:4" x14ac:dyDescent="0.3">
      <c r="A3" s="32" t="s">
        <v>16</v>
      </c>
      <c r="B3" s="32">
        <v>1</v>
      </c>
      <c r="C3" s="32" t="b">
        <v>0</v>
      </c>
      <c r="D3" s="32">
        <v>1</v>
      </c>
    </row>
    <row r="4" spans="1:4" x14ac:dyDescent="0.3">
      <c r="A4" s="32" t="s">
        <v>17</v>
      </c>
      <c r="B4" s="32">
        <v>1</v>
      </c>
      <c r="C4" s="32" t="b">
        <v>0</v>
      </c>
      <c r="D4" s="32">
        <v>1</v>
      </c>
    </row>
    <row r="5" spans="1:4" x14ac:dyDescent="0.3">
      <c r="A5" s="32" t="s">
        <v>18</v>
      </c>
      <c r="B5" s="32">
        <v>1</v>
      </c>
      <c r="C5" s="32" t="b">
        <v>0</v>
      </c>
      <c r="D5" s="32">
        <v>1</v>
      </c>
    </row>
    <row r="6" spans="1:4" x14ac:dyDescent="0.3">
      <c r="A6" s="32" t="s">
        <v>30</v>
      </c>
      <c r="B6" s="32">
        <v>1</v>
      </c>
      <c r="C6" s="32" t="b">
        <v>0</v>
      </c>
      <c r="D6" s="32">
        <v>1</v>
      </c>
    </row>
    <row r="7" spans="1:4" x14ac:dyDescent="0.3">
      <c r="A7" s="32" t="s">
        <v>31</v>
      </c>
      <c r="B7" s="32">
        <v>1</v>
      </c>
      <c r="C7" s="32" t="b">
        <v>0</v>
      </c>
      <c r="D7" s="32">
        <v>1</v>
      </c>
    </row>
    <row r="8" spans="1:4" x14ac:dyDescent="0.3">
      <c r="A8" s="32" t="s">
        <v>25</v>
      </c>
      <c r="B8" s="32">
        <v>2</v>
      </c>
      <c r="C8" s="32" t="b">
        <v>0</v>
      </c>
      <c r="D8" s="32">
        <v>-1</v>
      </c>
    </row>
    <row r="9" spans="1:4" x14ac:dyDescent="0.3">
      <c r="A9" s="32" t="s">
        <v>27</v>
      </c>
      <c r="B9" s="32">
        <v>2</v>
      </c>
      <c r="C9" s="32" t="b">
        <v>0</v>
      </c>
      <c r="D9" s="32">
        <v>-1</v>
      </c>
    </row>
    <row r="10" spans="1:4" x14ac:dyDescent="0.3">
      <c r="A10" s="32" t="s">
        <v>29</v>
      </c>
      <c r="B10" s="32">
        <v>2</v>
      </c>
      <c r="C10" s="32" t="b">
        <v>0</v>
      </c>
      <c r="D10" s="32">
        <v>-1</v>
      </c>
    </row>
    <row r="11" spans="1:4" x14ac:dyDescent="0.3">
      <c r="A11" s="32" t="s">
        <v>32</v>
      </c>
      <c r="B11" s="32">
        <v>2</v>
      </c>
      <c r="C11" s="32" t="b">
        <v>0</v>
      </c>
      <c r="D11" s="32">
        <v>-1</v>
      </c>
    </row>
    <row r="12" spans="1:4" x14ac:dyDescent="0.3">
      <c r="A12" s="32" t="s">
        <v>19</v>
      </c>
      <c r="B12" s="32">
        <v>3</v>
      </c>
      <c r="C12" s="32" t="b">
        <v>0</v>
      </c>
      <c r="D12" s="32">
        <v>-1</v>
      </c>
    </row>
    <row r="13" spans="1:4" x14ac:dyDescent="0.3">
      <c r="A13" s="32" t="s">
        <v>28</v>
      </c>
      <c r="B13" s="32">
        <v>4</v>
      </c>
      <c r="C13" s="32" t="b">
        <v>1</v>
      </c>
      <c r="D13" s="32">
        <v>-1</v>
      </c>
    </row>
    <row r="14" spans="1:4" x14ac:dyDescent="0.3">
      <c r="A14" s="32" t="s">
        <v>21</v>
      </c>
      <c r="B14" s="32">
        <v>4</v>
      </c>
      <c r="C14" s="32" t="b">
        <v>1</v>
      </c>
      <c r="D14" s="32">
        <v>-1</v>
      </c>
    </row>
    <row r="15" spans="1:4" x14ac:dyDescent="0.3">
      <c r="A15" s="32" t="s">
        <v>5</v>
      </c>
      <c r="B15" s="32">
        <v>4</v>
      </c>
      <c r="C15" s="32" t="b">
        <v>1</v>
      </c>
      <c r="D15" s="32">
        <v>-1</v>
      </c>
    </row>
    <row r="16" spans="1:4" x14ac:dyDescent="0.3">
      <c r="A16" s="32" t="s">
        <v>26</v>
      </c>
      <c r="B16" s="32">
        <v>5</v>
      </c>
      <c r="C16" s="32" t="b">
        <v>1</v>
      </c>
      <c r="D16" s="32">
        <v>1</v>
      </c>
    </row>
    <row r="17" spans="1:4" x14ac:dyDescent="0.3">
      <c r="A17" s="32" t="s">
        <v>20</v>
      </c>
      <c r="B17" s="32">
        <v>5</v>
      </c>
      <c r="C17" s="32" t="b">
        <v>1</v>
      </c>
      <c r="D17" s="32">
        <v>1</v>
      </c>
    </row>
    <row r="18" spans="1:4" x14ac:dyDescent="0.3">
      <c r="A18" s="32" t="s">
        <v>33</v>
      </c>
      <c r="B18" s="32">
        <v>5</v>
      </c>
      <c r="C18" s="32" t="b">
        <v>1</v>
      </c>
      <c r="D18" s="32">
        <v>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Purpose xmlns="f577acbf-5b0b-4b4f-9948-268e97f8d3a4">Informational</Document_x0020_Purpose>
    <Initiatives xmlns="f577acbf-5b0b-4b4f-9948-268e97f8d3a4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401524DC532D42A0E0ED886331A72B" ma:contentTypeVersion="13" ma:contentTypeDescription="Create a new document." ma:contentTypeScope="" ma:versionID="d936d863d335d354da51eb78ca1ae338">
  <xsd:schema xmlns:xsd="http://www.w3.org/2001/XMLSchema" xmlns:xs="http://www.w3.org/2001/XMLSchema" xmlns:p="http://schemas.microsoft.com/office/2006/metadata/properties" xmlns:ns2="f577acbf-5b0b-4b4f-9948-268e97f8d3a4" xmlns:ns3="b1e4d6ee-9f6f-43f8-a618-24f3d84da28f" targetNamespace="http://schemas.microsoft.com/office/2006/metadata/properties" ma:root="true" ma:fieldsID="5fbac08d56b1b04aa33acbc31e882ce9" ns2:_="" ns3:_="">
    <xsd:import namespace="f577acbf-5b0b-4b4f-9948-268e97f8d3a4"/>
    <xsd:import namespace="b1e4d6ee-9f6f-43f8-a618-24f3d84da2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Document_x0020_Purpose" minOccurs="0"/>
                <xsd:element ref="ns2:Initiative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77acbf-5b0b-4b4f-9948-268e97f8d3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_x0020_Purpose" ma:index="14" nillable="true" ma:displayName="Document Purpose" ma:default="Informational" ma:format="Dropdown" ma:internalName="Document_x0020_Purpose">
      <xsd:simpleType>
        <xsd:restriction base="dms:Choice">
          <xsd:enumeration value="Informational"/>
          <xsd:enumeration value="Feature Spec"/>
          <xsd:enumeration value="Engineering Design"/>
          <xsd:enumeration value="Planning"/>
        </xsd:restriction>
      </xsd:simpleType>
    </xsd:element>
    <xsd:element name="Initiatives" ma:index="15" nillable="true" ma:displayName="Initiatives" ma:description="List of initiatives related to this document" ma:internalName="Initiativ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d-in MAU"/>
                    <xsd:enumeration value="Custom Functions"/>
                    <xsd:enumeration value="Data &amp; Analytics"/>
                    <xsd:enumeration value="DevEx: Portals &amp; Programs"/>
                    <xsd:enumeration value="DevEx: Tools &amp; Libraries"/>
                    <xsd:enumeration value="Engineering"/>
                    <xsd:enumeration value="Excel API"/>
                    <xsd:enumeration value="In-Market Support"/>
                    <xsd:enumeration value="Maker Access"/>
                    <xsd:enumeration value="SDX Runtime &amp; Partners"/>
                    <xsd:enumeration value="SDX Service Delivery"/>
                    <xsd:enumeration value="SDX API &amp; Pipeline"/>
                    <xsd:enumeration value="Shield &amp; OCE"/>
                  </xsd:restriction>
                </xsd:simpleType>
              </xsd:element>
            </xsd:sequence>
          </xsd:extension>
        </xsd:complexContent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4d6ee-9f6f-43f8-a618-24f3d84da2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3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FB5453-596E-4CE8-BCCA-8DF4D5465AF4}">
  <ds:schemaRefs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b1e4d6ee-9f6f-43f8-a618-24f3d84da28f"/>
    <ds:schemaRef ds:uri="http://schemas.openxmlformats.org/package/2006/metadata/core-properties"/>
    <ds:schemaRef ds:uri="f577acbf-5b0b-4b4f-9948-268e97f8d3a4"/>
    <ds:schemaRef ds:uri="http://purl.org/dc/elements/1.1/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F48E296-90D9-4A92-A29D-759F46DCA7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26A393-DB36-49FF-B8B1-6D5559B7AB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77acbf-5b0b-4b4f-9948-268e97f8d3a4"/>
    <ds:schemaRef ds:uri="b1e4d6ee-9f6f-43f8-a618-24f3d84da2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Scott's Add-in Start up guide</vt:lpstr>
      <vt:lpstr>Information</vt:lpstr>
      <vt:lpstr>Trial Balance</vt:lpstr>
      <vt:lpstr>Account Types</vt:lpstr>
      <vt:lpstr>OrgId</vt:lpstr>
      <vt:lpstr>PeriodEnd</vt:lpstr>
      <vt:lpstr>YearStart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David Clements</cp:lastModifiedBy>
  <cp:lastPrinted>2022-12-29T05:05:42Z</cp:lastPrinted>
  <dcterms:created xsi:type="dcterms:W3CDTF">2018-06-07T17:34:22Z</dcterms:created>
  <dcterms:modified xsi:type="dcterms:W3CDTF">2022-12-29T06:27:32Z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0x010100CD401524DC532D42A0E0ED886331A72B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t-dahop@microsoft.com</vt:lpwstr>
  </property>
  <property fmtid="{D5CDD505-2E9C-101B-9397-08002B2CF9AE}" pid="6" name="MSIP_Label_f42aa342-8706-4288-bd11-ebb85995028c_SetDate">
    <vt:lpwstr>2018-06-18T14:22:57.3833839Z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Extended_MSFT_Method">
    <vt:lpwstr>Automatic</vt:lpwstr>
  </property>
  <property fmtid="{D5CDD505-2E9C-101B-9397-08002B2CF9AE}" pid="10" name="Sensitivity">
    <vt:lpwstr>General</vt:lpwstr>
  </property>
</Properties>
</file>