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11"/>
  <workbookPr defaultThemeVersion="166925"/>
  <mc:AlternateContent xmlns:mc="http://schemas.openxmlformats.org/markup-compatibility/2006">
    <mc:Choice Requires="x15">
      <x15ac:absPath xmlns:x15ac="http://schemas.microsoft.com/office/spreadsheetml/2010/11/ac" url="/Users/scottmiller/Library/Mobile Documents/com~apple~CloudDocs/Scotts/"/>
    </mc:Choice>
  </mc:AlternateContent>
  <xr:revisionPtr revIDLastSave="0" documentId="13_ncr:1_{6E74B51E-A4FC-4848-8CCD-BE72D57DA3DE}" xr6:coauthVersionLast="47" xr6:coauthVersionMax="47" xr10:uidLastSave="{00000000-0000-0000-0000-000000000000}"/>
  <bookViews>
    <workbookView xWindow="0" yWindow="500" windowWidth="25600" windowHeight="13980" firstSheet="1" activeTab="2" xr2:uid="{06042803-5F61-4388-A6A7-67D41A001002}"/>
  </bookViews>
  <sheets>
    <sheet name="Scott's Add-in Start up guide" sheetId="1" r:id="rId1"/>
    <sheet name="Information" sheetId="27" r:id="rId2"/>
    <sheet name="Trial Balance" sheetId="37" r:id="rId3"/>
    <sheet name="Tables" sheetId="40" r:id="rId4"/>
  </sheets>
  <definedNames>
    <definedName name="_xlnm._FilterDatabase" localSheetId="2" hidden="1">'Trial Balance'!$A$7:$C$107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37" l="1" a="1"/>
  <c r="A8" i="37" s="1"/>
  <c r="D6" i="27" l="1"/>
  <c r="B7" i="27"/>
  <c r="J40" i="37" s="1" a="1"/>
  <c r="J40" i="37" s="1"/>
  <c r="H27" i="37"/>
  <c r="B3" i="37" l="1"/>
  <c r="I188" i="37"/>
  <c r="D188" i="37" s="1" a="1"/>
  <c r="D188" i="37" s="1"/>
  <c r="I172" i="37"/>
  <c r="D172" i="37" s="1" a="1"/>
  <c r="D172" i="37" s="1"/>
  <c r="H187" i="37"/>
  <c r="H171" i="37"/>
  <c r="H155" i="37"/>
  <c r="H139" i="37"/>
  <c r="H123" i="37"/>
  <c r="H107" i="37"/>
  <c r="H91" i="37"/>
  <c r="H75" i="37"/>
  <c r="H59" i="37"/>
  <c r="H43" i="37"/>
  <c r="H8" i="37"/>
  <c r="H12" i="37"/>
  <c r="H16" i="37"/>
  <c r="H20" i="37"/>
  <c r="H24" i="37"/>
  <c r="H28" i="37"/>
  <c r="H32" i="37"/>
  <c r="H36" i="37"/>
  <c r="H40" i="37"/>
  <c r="H44" i="37"/>
  <c r="H48" i="37"/>
  <c r="H52" i="37"/>
  <c r="H56" i="37"/>
  <c r="H60" i="37"/>
  <c r="H64" i="37"/>
  <c r="H68" i="37"/>
  <c r="H72" i="37"/>
  <c r="H76" i="37"/>
  <c r="H80" i="37"/>
  <c r="H84" i="37"/>
  <c r="H88" i="37"/>
  <c r="H92" i="37"/>
  <c r="H96" i="37"/>
  <c r="H100" i="37"/>
  <c r="H104" i="37"/>
  <c r="H108" i="37"/>
  <c r="H112" i="37"/>
  <c r="H116" i="37"/>
  <c r="H120" i="37"/>
  <c r="H124" i="37"/>
  <c r="H128" i="37"/>
  <c r="H132" i="37"/>
  <c r="H136" i="37"/>
  <c r="H140" i="37"/>
  <c r="H144" i="37"/>
  <c r="H148" i="37"/>
  <c r="H152" i="37"/>
  <c r="H156" i="37"/>
  <c r="H160" i="37"/>
  <c r="H164" i="37"/>
  <c r="H168" i="37"/>
  <c r="H172" i="37"/>
  <c r="H176" i="37"/>
  <c r="H180" i="37"/>
  <c r="H184" i="37"/>
  <c r="H188" i="37"/>
  <c r="H192" i="37"/>
  <c r="I165" i="37"/>
  <c r="D165" i="37" s="1" a="1"/>
  <c r="D165" i="37" s="1"/>
  <c r="I169" i="37"/>
  <c r="D169" i="37" s="1" a="1"/>
  <c r="D169" i="37" s="1"/>
  <c r="I173" i="37"/>
  <c r="D173" i="37" s="1" a="1"/>
  <c r="D173" i="37" s="1"/>
  <c r="I177" i="37"/>
  <c r="D177" i="37" s="1" a="1"/>
  <c r="D177" i="37" s="1"/>
  <c r="I181" i="37"/>
  <c r="D181" i="37" s="1" a="1"/>
  <c r="D181" i="37" s="1"/>
  <c r="I185" i="37"/>
  <c r="D185" i="37" s="1" a="1"/>
  <c r="D185" i="37" s="1"/>
  <c r="I189" i="37"/>
  <c r="D189" i="37" s="1" a="1"/>
  <c r="D189" i="37" s="1"/>
  <c r="I193" i="37"/>
  <c r="D193" i="37" s="1" a="1"/>
  <c r="D193" i="37" s="1"/>
  <c r="H14" i="37"/>
  <c r="H22" i="37"/>
  <c r="H30" i="37"/>
  <c r="H38" i="37"/>
  <c r="H46" i="37"/>
  <c r="H54" i="37"/>
  <c r="H62" i="37"/>
  <c r="H70" i="37"/>
  <c r="H78" i="37"/>
  <c r="H86" i="37"/>
  <c r="H94" i="37"/>
  <c r="H102" i="37"/>
  <c r="H114" i="37"/>
  <c r="H122" i="37"/>
  <c r="H130" i="37"/>
  <c r="H138" i="37"/>
  <c r="H146" i="37"/>
  <c r="H154" i="37"/>
  <c r="H162" i="37"/>
  <c r="H170" i="37"/>
  <c r="H182" i="37"/>
  <c r="H190" i="37"/>
  <c r="I167" i="37"/>
  <c r="D167" i="37" s="1" a="1"/>
  <c r="D167" i="37" s="1"/>
  <c r="I179" i="37"/>
  <c r="D179" i="37" s="1" a="1"/>
  <c r="D179" i="37" s="1"/>
  <c r="I187" i="37"/>
  <c r="D187" i="37" s="1" a="1"/>
  <c r="D187" i="37" s="1"/>
  <c r="H9" i="37"/>
  <c r="H13" i="37"/>
  <c r="H17" i="37"/>
  <c r="H21" i="37"/>
  <c r="H25" i="37"/>
  <c r="H29" i="37"/>
  <c r="H33" i="37"/>
  <c r="H37" i="37"/>
  <c r="H41" i="37"/>
  <c r="H45" i="37"/>
  <c r="H49" i="37"/>
  <c r="H53" i="37"/>
  <c r="H57" i="37"/>
  <c r="H61" i="37"/>
  <c r="H65" i="37"/>
  <c r="H69" i="37"/>
  <c r="H73" i="37"/>
  <c r="H77" i="37"/>
  <c r="H81" i="37"/>
  <c r="H85" i="37"/>
  <c r="H89" i="37"/>
  <c r="H93" i="37"/>
  <c r="H97" i="37"/>
  <c r="H101" i="37"/>
  <c r="H105" i="37"/>
  <c r="H109" i="37"/>
  <c r="H113" i="37"/>
  <c r="H117" i="37"/>
  <c r="H121" i="37"/>
  <c r="H125" i="37"/>
  <c r="H129" i="37"/>
  <c r="H133" i="37"/>
  <c r="H137" i="37"/>
  <c r="H141" i="37"/>
  <c r="H145" i="37"/>
  <c r="H149" i="37"/>
  <c r="H153" i="37"/>
  <c r="H157" i="37"/>
  <c r="H161" i="37"/>
  <c r="H165" i="37"/>
  <c r="H169" i="37"/>
  <c r="H173" i="37"/>
  <c r="H177" i="37"/>
  <c r="H181" i="37"/>
  <c r="H185" i="37"/>
  <c r="H189" i="37"/>
  <c r="H193" i="37"/>
  <c r="I166" i="37"/>
  <c r="D166" i="37" s="1" a="1"/>
  <c r="D166" i="37" s="1"/>
  <c r="I170" i="37"/>
  <c r="D170" i="37" s="1" a="1"/>
  <c r="D170" i="37" s="1"/>
  <c r="I174" i="37"/>
  <c r="I178" i="37"/>
  <c r="D178" i="37" s="1" a="1"/>
  <c r="D178" i="37" s="1"/>
  <c r="I182" i="37"/>
  <c r="D182" i="37" s="1" a="1"/>
  <c r="D182" i="37" s="1"/>
  <c r="I186" i="37"/>
  <c r="D186" i="37" s="1" a="1"/>
  <c r="D186" i="37" s="1"/>
  <c r="I190" i="37"/>
  <c r="D190" i="37" s="1" a="1"/>
  <c r="D190" i="37" s="1"/>
  <c r="F190" i="37" s="1"/>
  <c r="I194" i="37"/>
  <c r="D194" i="37" s="1" a="1"/>
  <c r="D194" i="37" s="1"/>
  <c r="H10" i="37"/>
  <c r="H18" i="37"/>
  <c r="H26" i="37"/>
  <c r="H34" i="37"/>
  <c r="H42" i="37"/>
  <c r="H50" i="37"/>
  <c r="H58" i="37"/>
  <c r="H66" i="37"/>
  <c r="H74" i="37"/>
  <c r="H82" i="37"/>
  <c r="H90" i="37"/>
  <c r="H98" i="37"/>
  <c r="H106" i="37"/>
  <c r="H110" i="37"/>
  <c r="H118" i="37"/>
  <c r="H126" i="37"/>
  <c r="H134" i="37"/>
  <c r="H142" i="37"/>
  <c r="H150" i="37"/>
  <c r="H158" i="37"/>
  <c r="H166" i="37"/>
  <c r="H174" i="37"/>
  <c r="H178" i="37"/>
  <c r="H186" i="37"/>
  <c r="H194" i="37"/>
  <c r="I171" i="37"/>
  <c r="D171" i="37" s="1" a="1"/>
  <c r="D171" i="37" s="1"/>
  <c r="I175" i="37"/>
  <c r="D175" i="37" s="1" a="1"/>
  <c r="D175" i="37" s="1"/>
  <c r="I183" i="37"/>
  <c r="D183" i="37" s="1" a="1"/>
  <c r="D183" i="37" s="1"/>
  <c r="I191" i="37"/>
  <c r="H11" i="37"/>
  <c r="I184" i="37"/>
  <c r="D184" i="37" s="1" a="1"/>
  <c r="D184" i="37" s="1"/>
  <c r="I168" i="37"/>
  <c r="D168" i="37" s="1" a="1"/>
  <c r="D168" i="37" s="1"/>
  <c r="H183" i="37"/>
  <c r="H167" i="37"/>
  <c r="H151" i="37"/>
  <c r="H135" i="37"/>
  <c r="H119" i="37"/>
  <c r="H103" i="37"/>
  <c r="H87" i="37"/>
  <c r="H71" i="37"/>
  <c r="H55" i="37"/>
  <c r="H39" i="37"/>
  <c r="H23" i="37"/>
  <c r="I180" i="37"/>
  <c r="D180" i="37" s="1" a="1"/>
  <c r="D180" i="37" s="1"/>
  <c r="I164" i="37"/>
  <c r="D164" i="37" s="1" a="1"/>
  <c r="D164" i="37" s="1"/>
  <c r="H7" i="37"/>
  <c r="H179" i="37"/>
  <c r="H163" i="37"/>
  <c r="H147" i="37"/>
  <c r="H131" i="37"/>
  <c r="H115" i="37"/>
  <c r="H99" i="37"/>
  <c r="H83" i="37"/>
  <c r="H67" i="37"/>
  <c r="H51" i="37"/>
  <c r="H35" i="37"/>
  <c r="H19" i="37"/>
  <c r="I192" i="37"/>
  <c r="D192" i="37" s="1" a="1"/>
  <c r="D192" i="37" s="1"/>
  <c r="I176" i="37"/>
  <c r="D176" i="37" s="1" a="1"/>
  <c r="D176" i="37" s="1"/>
  <c r="H191" i="37"/>
  <c r="H175" i="37"/>
  <c r="H159" i="37"/>
  <c r="H143" i="37"/>
  <c r="H127" i="37"/>
  <c r="H111" i="37"/>
  <c r="H95" i="37"/>
  <c r="H79" i="37"/>
  <c r="H63" i="37"/>
  <c r="H47" i="37"/>
  <c r="H31" i="37"/>
  <c r="H15" i="37"/>
  <c r="I154" i="37"/>
  <c r="D154" i="37" s="1" a="1"/>
  <c r="D154" i="37" s="1"/>
  <c r="I144" i="37"/>
  <c r="D144" i="37" s="1" a="1"/>
  <c r="D144" i="37" s="1"/>
  <c r="I128" i="37"/>
  <c r="D128" i="37" s="1" a="1"/>
  <c r="D128" i="37" s="1"/>
  <c r="I112" i="37"/>
  <c r="D112" i="37" s="1" a="1"/>
  <c r="D112" i="37" s="1"/>
  <c r="I158" i="37"/>
  <c r="D158" i="37" s="1" a="1"/>
  <c r="D158" i="37" s="1"/>
  <c r="I148" i="37"/>
  <c r="D148" i="37" s="1" a="1"/>
  <c r="D148" i="37" s="1"/>
  <c r="I142" i="37"/>
  <c r="D142" i="37" s="1" a="1"/>
  <c r="D142" i="37" s="1"/>
  <c r="I132" i="37"/>
  <c r="D132" i="37" s="1" a="1"/>
  <c r="D132" i="37" s="1"/>
  <c r="I126" i="37"/>
  <c r="D126" i="37" s="1" a="1"/>
  <c r="D126" i="37" s="1"/>
  <c r="I116" i="37"/>
  <c r="D116" i="37" s="1" a="1"/>
  <c r="D116" i="37" s="1"/>
  <c r="I110" i="37"/>
  <c r="D110" i="37" s="1" a="1"/>
  <c r="D110" i="37" s="1"/>
  <c r="I160" i="37"/>
  <c r="D160" i="37" s="1" a="1"/>
  <c r="D160" i="37" s="1"/>
  <c r="I138" i="37"/>
  <c r="D138" i="37" s="1" a="1"/>
  <c r="D138" i="37" s="1"/>
  <c r="I122" i="37"/>
  <c r="D122" i="37" s="1" a="1"/>
  <c r="D122" i="37" s="1"/>
  <c r="I162" i="37"/>
  <c r="D162" i="37" s="1" a="1"/>
  <c r="D162" i="37" s="1"/>
  <c r="I152" i="37"/>
  <c r="D152" i="37" s="1" a="1"/>
  <c r="D152" i="37" s="1"/>
  <c r="I146" i="37"/>
  <c r="D146" i="37" s="1" a="1"/>
  <c r="D146" i="37" s="1"/>
  <c r="I136" i="37"/>
  <c r="D136" i="37" s="1" a="1"/>
  <c r="D136" i="37" s="1"/>
  <c r="I130" i="37"/>
  <c r="D130" i="37" s="1" a="1"/>
  <c r="D130" i="37" s="1"/>
  <c r="I120" i="37"/>
  <c r="D120" i="37" s="1" a="1"/>
  <c r="D120" i="37" s="1"/>
  <c r="I114" i="37"/>
  <c r="D114" i="37" s="1" a="1"/>
  <c r="D114" i="37" s="1"/>
  <c r="I156" i="37"/>
  <c r="D156" i="37" s="1" a="1"/>
  <c r="D156" i="37" s="1"/>
  <c r="I150" i="37"/>
  <c r="D150" i="37" s="1" a="1"/>
  <c r="D150" i="37" s="1"/>
  <c r="I140" i="37"/>
  <c r="D140" i="37" s="1" a="1"/>
  <c r="D140" i="37" s="1"/>
  <c r="I134" i="37"/>
  <c r="D134" i="37" s="1" a="1"/>
  <c r="D134" i="37" s="1"/>
  <c r="I124" i="37"/>
  <c r="D124" i="37" s="1" a="1"/>
  <c r="D124" i="37" s="1"/>
  <c r="I118" i="37"/>
  <c r="D118" i="37" s="1" a="1"/>
  <c r="D118" i="37" s="1"/>
  <c r="I108" i="37"/>
  <c r="D108" i="37" s="1" a="1"/>
  <c r="D108" i="37" s="1"/>
  <c r="I161" i="37"/>
  <c r="D161" i="37" s="1" a="1"/>
  <c r="D161" i="37" s="1"/>
  <c r="I159" i="37"/>
  <c r="D159" i="37" s="1" a="1"/>
  <c r="D159" i="37" s="1"/>
  <c r="I157" i="37"/>
  <c r="D157" i="37" s="1" a="1"/>
  <c r="D157" i="37" s="1"/>
  <c r="I155" i="37"/>
  <c r="D155" i="37" s="1" a="1"/>
  <c r="D155" i="37" s="1"/>
  <c r="I153" i="37"/>
  <c r="D153" i="37" s="1" a="1"/>
  <c r="D153" i="37" s="1"/>
  <c r="I151" i="37"/>
  <c r="D151" i="37" s="1" a="1"/>
  <c r="D151" i="37" s="1"/>
  <c r="I149" i="37"/>
  <c r="D149" i="37" s="1" a="1"/>
  <c r="D149" i="37" s="1"/>
  <c r="I147" i="37"/>
  <c r="D147" i="37" s="1" a="1"/>
  <c r="D147" i="37" s="1"/>
  <c r="I145" i="37"/>
  <c r="D145" i="37" s="1" a="1"/>
  <c r="D145" i="37" s="1"/>
  <c r="I143" i="37"/>
  <c r="D143" i="37" s="1" a="1"/>
  <c r="D143" i="37" s="1"/>
  <c r="I141" i="37"/>
  <c r="D141" i="37" s="1" a="1"/>
  <c r="D141" i="37" s="1"/>
  <c r="I139" i="37"/>
  <c r="D139" i="37" s="1" a="1"/>
  <c r="D139" i="37" s="1"/>
  <c r="I137" i="37"/>
  <c r="D137" i="37" s="1" a="1"/>
  <c r="D137" i="37" s="1"/>
  <c r="I135" i="37"/>
  <c r="D135" i="37" s="1" a="1"/>
  <c r="D135" i="37" s="1"/>
  <c r="I133" i="37"/>
  <c r="D133" i="37" s="1" a="1"/>
  <c r="D133" i="37" s="1"/>
  <c r="I131" i="37"/>
  <c r="D131" i="37" s="1" a="1"/>
  <c r="D131" i="37" s="1"/>
  <c r="I129" i="37"/>
  <c r="D129" i="37" s="1" a="1"/>
  <c r="D129" i="37" s="1"/>
  <c r="I127" i="37"/>
  <c r="D127" i="37" s="1" a="1"/>
  <c r="D127" i="37" s="1"/>
  <c r="I125" i="37"/>
  <c r="D125" i="37" s="1" a="1"/>
  <c r="D125" i="37" s="1"/>
  <c r="I123" i="37"/>
  <c r="D123" i="37" s="1" a="1"/>
  <c r="D123" i="37" s="1"/>
  <c r="I121" i="37"/>
  <c r="D121" i="37" s="1" a="1"/>
  <c r="D121" i="37" s="1"/>
  <c r="I119" i="37"/>
  <c r="D119" i="37" s="1" a="1"/>
  <c r="D119" i="37" s="1"/>
  <c r="I117" i="37"/>
  <c r="D117" i="37" s="1" a="1"/>
  <c r="D117" i="37" s="1"/>
  <c r="I115" i="37"/>
  <c r="D115" i="37" s="1" a="1"/>
  <c r="D115" i="37" s="1"/>
  <c r="I113" i="37"/>
  <c r="D113" i="37" s="1" a="1"/>
  <c r="D113" i="37" s="1"/>
  <c r="I111" i="37"/>
  <c r="D111" i="37" s="1" a="1"/>
  <c r="D111" i="37" s="1"/>
  <c r="I109" i="37"/>
  <c r="D109" i="37" s="1" a="1"/>
  <c r="D109" i="37" s="1"/>
  <c r="I163" i="37"/>
  <c r="D163" i="37" s="1" a="1"/>
  <c r="D163" i="37" s="1"/>
  <c r="I11" i="37"/>
  <c r="D11" i="37" s="1" a="1"/>
  <c r="D11" i="37" s="1"/>
  <c r="I9" i="37"/>
  <c r="D9" i="37" s="1" a="1"/>
  <c r="D9" i="37" s="1"/>
  <c r="I107" i="37"/>
  <c r="D107" i="37" s="1" a="1"/>
  <c r="D107" i="37" s="1"/>
  <c r="I105" i="37"/>
  <c r="D105" i="37" s="1" a="1"/>
  <c r="D105" i="37" s="1"/>
  <c r="I103" i="37"/>
  <c r="D103" i="37" s="1" a="1"/>
  <c r="D103" i="37" s="1"/>
  <c r="I101" i="37"/>
  <c r="D101" i="37" s="1" a="1"/>
  <c r="D101" i="37" s="1"/>
  <c r="I99" i="37"/>
  <c r="D99" i="37" s="1" a="1"/>
  <c r="D99" i="37" s="1"/>
  <c r="I97" i="37"/>
  <c r="D97" i="37" s="1" a="1"/>
  <c r="D97" i="37" s="1"/>
  <c r="I95" i="37"/>
  <c r="D95" i="37" s="1" a="1"/>
  <c r="D95" i="37" s="1"/>
  <c r="I93" i="37"/>
  <c r="D93" i="37" s="1" a="1"/>
  <c r="D93" i="37" s="1"/>
  <c r="I91" i="37"/>
  <c r="D91" i="37" s="1" a="1"/>
  <c r="D91" i="37" s="1"/>
  <c r="I89" i="37"/>
  <c r="D89" i="37" s="1" a="1"/>
  <c r="D89" i="37" s="1"/>
  <c r="I87" i="37"/>
  <c r="D87" i="37" s="1" a="1"/>
  <c r="D87" i="37" s="1"/>
  <c r="I85" i="37"/>
  <c r="D85" i="37" s="1" a="1"/>
  <c r="D85" i="37" s="1"/>
  <c r="I83" i="37"/>
  <c r="D83" i="37" s="1" a="1"/>
  <c r="D83" i="37" s="1"/>
  <c r="I81" i="37"/>
  <c r="D81" i="37" s="1" a="1"/>
  <c r="D81" i="37" s="1"/>
  <c r="I79" i="37"/>
  <c r="D79" i="37" s="1" a="1"/>
  <c r="D79" i="37" s="1"/>
  <c r="I77" i="37"/>
  <c r="D77" i="37" s="1" a="1"/>
  <c r="D77" i="37" s="1"/>
  <c r="I75" i="37"/>
  <c r="D75" i="37" s="1" a="1"/>
  <c r="D75" i="37" s="1"/>
  <c r="I73" i="37"/>
  <c r="D73" i="37" s="1" a="1"/>
  <c r="D73" i="37" s="1"/>
  <c r="I71" i="37"/>
  <c r="D71" i="37" s="1" a="1"/>
  <c r="D71" i="37" s="1"/>
  <c r="I69" i="37"/>
  <c r="D69" i="37" s="1" a="1"/>
  <c r="D69" i="37" s="1"/>
  <c r="I67" i="37"/>
  <c r="D67" i="37" s="1" a="1"/>
  <c r="D67" i="37" s="1"/>
  <c r="I65" i="37"/>
  <c r="D65" i="37" s="1" a="1"/>
  <c r="D65" i="37" s="1"/>
  <c r="I63" i="37"/>
  <c r="D63" i="37" s="1" a="1"/>
  <c r="D63" i="37" s="1"/>
  <c r="I61" i="37"/>
  <c r="D61" i="37" s="1" a="1"/>
  <c r="D61" i="37" s="1"/>
  <c r="I59" i="37"/>
  <c r="D59" i="37" s="1" a="1"/>
  <c r="D59" i="37" s="1"/>
  <c r="I57" i="37"/>
  <c r="D57" i="37" s="1" a="1"/>
  <c r="D57" i="37" s="1"/>
  <c r="I55" i="37"/>
  <c r="D55" i="37" s="1" a="1"/>
  <c r="D55" i="37" s="1"/>
  <c r="I53" i="37"/>
  <c r="D53" i="37" s="1" a="1"/>
  <c r="D53" i="37" s="1"/>
  <c r="I51" i="37"/>
  <c r="D51" i="37" s="1" a="1"/>
  <c r="D51" i="37" s="1"/>
  <c r="I49" i="37"/>
  <c r="D49" i="37" s="1" a="1"/>
  <c r="D49" i="37" s="1"/>
  <c r="I47" i="37"/>
  <c r="D47" i="37" s="1" a="1"/>
  <c r="D47" i="37" s="1"/>
  <c r="I45" i="37"/>
  <c r="D45" i="37" s="1" a="1"/>
  <c r="D45" i="37" s="1"/>
  <c r="I43" i="37"/>
  <c r="D43" i="37" s="1" a="1"/>
  <c r="D43" i="37" s="1"/>
  <c r="I41" i="37"/>
  <c r="D41" i="37" s="1" a="1"/>
  <c r="D41" i="37" s="1"/>
  <c r="I39" i="37"/>
  <c r="D39" i="37" s="1" a="1"/>
  <c r="D39" i="37" s="1"/>
  <c r="I37" i="37"/>
  <c r="D37" i="37" s="1" a="1"/>
  <c r="D37" i="37" s="1"/>
  <c r="I35" i="37"/>
  <c r="D35" i="37" s="1" a="1"/>
  <c r="D35" i="37" s="1"/>
  <c r="I33" i="37"/>
  <c r="D33" i="37" s="1" a="1"/>
  <c r="D33" i="37" s="1"/>
  <c r="I31" i="37"/>
  <c r="D31" i="37" s="1" a="1"/>
  <c r="D31" i="37" s="1"/>
  <c r="I29" i="37"/>
  <c r="D29" i="37" s="1" a="1"/>
  <c r="D29" i="37" s="1"/>
  <c r="I27" i="37"/>
  <c r="D27" i="37" s="1" a="1"/>
  <c r="D27" i="37" s="1"/>
  <c r="I25" i="37"/>
  <c r="D25" i="37" s="1" a="1"/>
  <c r="D25" i="37" s="1"/>
  <c r="I23" i="37"/>
  <c r="D23" i="37" s="1" a="1"/>
  <c r="D23" i="37" s="1"/>
  <c r="I21" i="37"/>
  <c r="D21" i="37" s="1" a="1"/>
  <c r="D21" i="37" s="1"/>
  <c r="I19" i="37"/>
  <c r="D19" i="37" s="1" a="1"/>
  <c r="D19" i="37" s="1"/>
  <c r="I17" i="37"/>
  <c r="D17" i="37" s="1" a="1"/>
  <c r="D17" i="37" s="1"/>
  <c r="I15" i="37"/>
  <c r="D15" i="37" s="1" a="1"/>
  <c r="D15" i="37" s="1"/>
  <c r="I13" i="37"/>
  <c r="D13" i="37" s="1" a="1"/>
  <c r="D13" i="37" s="1"/>
  <c r="I8" i="37"/>
  <c r="D8" i="37" s="1" a="1"/>
  <c r="D8" i="37" s="1"/>
  <c r="I106" i="37"/>
  <c r="D106" i="37" s="1" a="1"/>
  <c r="D106" i="37" s="1"/>
  <c r="I104" i="37"/>
  <c r="D104" i="37" s="1" a="1"/>
  <c r="D104" i="37" s="1"/>
  <c r="I102" i="37"/>
  <c r="D102" i="37" s="1" a="1"/>
  <c r="D102" i="37" s="1"/>
  <c r="I100" i="37"/>
  <c r="D100" i="37" s="1" a="1"/>
  <c r="D100" i="37" s="1"/>
  <c r="I98" i="37"/>
  <c r="D98" i="37" s="1" a="1"/>
  <c r="D98" i="37" s="1"/>
  <c r="I96" i="37"/>
  <c r="D96" i="37" s="1" a="1"/>
  <c r="D96" i="37" s="1"/>
  <c r="I94" i="37"/>
  <c r="D94" i="37" s="1" a="1"/>
  <c r="D94" i="37" s="1"/>
  <c r="I92" i="37"/>
  <c r="D92" i="37" s="1" a="1"/>
  <c r="D92" i="37" s="1"/>
  <c r="I90" i="37"/>
  <c r="D90" i="37" s="1" a="1"/>
  <c r="D90" i="37" s="1"/>
  <c r="I88" i="37"/>
  <c r="D88" i="37" s="1" a="1"/>
  <c r="D88" i="37" s="1"/>
  <c r="I86" i="37"/>
  <c r="D86" i="37" s="1" a="1"/>
  <c r="D86" i="37" s="1"/>
  <c r="I84" i="37"/>
  <c r="D84" i="37" s="1" a="1"/>
  <c r="D84" i="37" s="1"/>
  <c r="I82" i="37"/>
  <c r="D82" i="37" s="1" a="1"/>
  <c r="D82" i="37" s="1"/>
  <c r="I80" i="37"/>
  <c r="D80" i="37" s="1" a="1"/>
  <c r="D80" i="37" s="1"/>
  <c r="I78" i="37"/>
  <c r="D78" i="37" s="1" a="1"/>
  <c r="D78" i="37" s="1"/>
  <c r="I76" i="37"/>
  <c r="D76" i="37" s="1" a="1"/>
  <c r="D76" i="37" s="1"/>
  <c r="I74" i="37"/>
  <c r="D74" i="37" s="1" a="1"/>
  <c r="D74" i="37" s="1"/>
  <c r="I72" i="37"/>
  <c r="D72" i="37" s="1" a="1"/>
  <c r="D72" i="37" s="1"/>
  <c r="I70" i="37"/>
  <c r="D70" i="37" s="1" a="1"/>
  <c r="D70" i="37" s="1"/>
  <c r="I68" i="37"/>
  <c r="D68" i="37" s="1" a="1"/>
  <c r="D68" i="37" s="1"/>
  <c r="I66" i="37"/>
  <c r="D66" i="37" s="1" a="1"/>
  <c r="D66" i="37" s="1"/>
  <c r="I64" i="37"/>
  <c r="D64" i="37" s="1" a="1"/>
  <c r="D64" i="37" s="1"/>
  <c r="I62" i="37"/>
  <c r="D62" i="37" s="1" a="1"/>
  <c r="D62" i="37" s="1"/>
  <c r="I60" i="37"/>
  <c r="D60" i="37" s="1" a="1"/>
  <c r="D60" i="37" s="1"/>
  <c r="I58" i="37"/>
  <c r="D58" i="37" s="1" a="1"/>
  <c r="D58" i="37" s="1"/>
  <c r="I56" i="37"/>
  <c r="D56" i="37" s="1" a="1"/>
  <c r="D56" i="37" s="1"/>
  <c r="I54" i="37"/>
  <c r="D54" i="37" s="1" a="1"/>
  <c r="D54" i="37" s="1"/>
  <c r="I52" i="37"/>
  <c r="D52" i="37" s="1" a="1"/>
  <c r="D52" i="37" s="1"/>
  <c r="I50" i="37"/>
  <c r="D50" i="37" s="1" a="1"/>
  <c r="D50" i="37" s="1"/>
  <c r="I48" i="37"/>
  <c r="D48" i="37" s="1" a="1"/>
  <c r="D48" i="37" s="1"/>
  <c r="I46" i="37"/>
  <c r="D46" i="37" s="1" a="1"/>
  <c r="D46" i="37" s="1"/>
  <c r="I44" i="37"/>
  <c r="D44" i="37" s="1" a="1"/>
  <c r="D44" i="37" s="1"/>
  <c r="I42" i="37"/>
  <c r="D42" i="37" s="1" a="1"/>
  <c r="D42" i="37" s="1"/>
  <c r="I40" i="37"/>
  <c r="D40" i="37" s="1" a="1"/>
  <c r="D40" i="37" s="1"/>
  <c r="I38" i="37"/>
  <c r="D38" i="37" s="1" a="1"/>
  <c r="D38" i="37" s="1"/>
  <c r="I36" i="37"/>
  <c r="D36" i="37" s="1" a="1"/>
  <c r="D36" i="37" s="1"/>
  <c r="I34" i="37"/>
  <c r="D34" i="37" s="1" a="1"/>
  <c r="D34" i="37" s="1"/>
  <c r="I32" i="37"/>
  <c r="D32" i="37" s="1" a="1"/>
  <c r="D32" i="37" s="1"/>
  <c r="I30" i="37"/>
  <c r="D30" i="37" s="1" a="1"/>
  <c r="D30" i="37" s="1"/>
  <c r="I28" i="37"/>
  <c r="D28" i="37" s="1" a="1"/>
  <c r="D28" i="37" s="1"/>
  <c r="I26" i="37"/>
  <c r="D26" i="37" s="1" a="1"/>
  <c r="D26" i="37" s="1"/>
  <c r="I24" i="37"/>
  <c r="D24" i="37" s="1" a="1"/>
  <c r="D24" i="37" s="1"/>
  <c r="I22" i="37"/>
  <c r="D22" i="37" s="1" a="1"/>
  <c r="D22" i="37" s="1"/>
  <c r="I20" i="37"/>
  <c r="D20" i="37" s="1" a="1"/>
  <c r="D20" i="37" s="1"/>
  <c r="I18" i="37"/>
  <c r="D18" i="37" s="1" a="1"/>
  <c r="D18" i="37" s="1"/>
  <c r="I16" i="37"/>
  <c r="D16" i="37" s="1" a="1"/>
  <c r="D16" i="37" s="1"/>
  <c r="I14" i="37"/>
  <c r="D14" i="37" s="1" a="1"/>
  <c r="D14" i="37" s="1"/>
  <c r="I12" i="37"/>
  <c r="D12" i="37" s="1" a="1"/>
  <c r="D12" i="37" s="1"/>
  <c r="I7" i="37"/>
  <c r="D7" i="37" s="1" a="1"/>
  <c r="D7" i="37" s="1"/>
  <c r="I10" i="37"/>
  <c r="D10" i="37" s="1" a="1"/>
  <c r="D10" i="37" s="1"/>
  <c r="E189" i="37" l="1"/>
  <c r="E185" i="37"/>
  <c r="F188" i="37"/>
  <c r="D191" i="37" a="1"/>
  <c r="D191" i="37" s="1"/>
  <c r="E191" i="37" s="1"/>
  <c r="D174" i="37" a="1"/>
  <c r="D174" i="37" s="1"/>
  <c r="F174" i="37" s="1"/>
  <c r="F178" i="37"/>
  <c r="F58" i="37"/>
  <c r="F24" i="37"/>
  <c r="F184" i="37"/>
  <c r="E187" i="37"/>
  <c r="F16" i="37"/>
  <c r="F32" i="37"/>
  <c r="F26" i="37"/>
  <c r="F182" i="37"/>
  <c r="E173" i="37"/>
  <c r="E45" i="37"/>
  <c r="F77" i="37"/>
  <c r="E9" i="37"/>
  <c r="E105" i="37"/>
  <c r="E177" i="37"/>
  <c r="F172" i="37"/>
  <c r="F168" i="37"/>
  <c r="F164" i="37"/>
  <c r="E193" i="37"/>
  <c r="F35" i="37"/>
  <c r="F186" i="37"/>
  <c r="E179" i="37"/>
  <c r="E71" i="37"/>
  <c r="F176" i="37"/>
  <c r="F170" i="37"/>
  <c r="F192" i="37"/>
  <c r="E176" i="37"/>
  <c r="F166" i="37"/>
  <c r="E181" i="37"/>
  <c r="E175" i="37"/>
  <c r="F194" i="37"/>
  <c r="F180" i="37"/>
  <c r="E183" i="37"/>
  <c r="F19" i="37"/>
  <c r="E171" i="37"/>
  <c r="E172" i="37"/>
  <c r="E190" i="37"/>
  <c r="E188" i="37"/>
  <c r="E170" i="37"/>
  <c r="E184" i="37"/>
  <c r="E168" i="37"/>
  <c r="E186" i="37"/>
  <c r="F183" i="37"/>
  <c r="E166" i="37"/>
  <c r="E192" i="37"/>
  <c r="F185" i="37"/>
  <c r="E164" i="37"/>
  <c r="F175" i="37"/>
  <c r="E178" i="37"/>
  <c r="E194" i="37"/>
  <c r="E167" i="37"/>
  <c r="F167" i="37"/>
  <c r="F177" i="37"/>
  <c r="F193" i="37"/>
  <c r="E169" i="37"/>
  <c r="F169" i="37"/>
  <c r="E180" i="37"/>
  <c r="F171" i="37"/>
  <c r="F179" i="37"/>
  <c r="F187" i="37"/>
  <c r="E182" i="37"/>
  <c r="E165" i="37"/>
  <c r="F165" i="37"/>
  <c r="F173" i="37"/>
  <c r="F181" i="37"/>
  <c r="F189" i="37"/>
  <c r="F51" i="37"/>
  <c r="F99" i="37"/>
  <c r="E85" i="37"/>
  <c r="F30" i="37"/>
  <c r="E48" i="37"/>
  <c r="E42" i="37"/>
  <c r="E50" i="37"/>
  <c r="F66" i="37"/>
  <c r="F74" i="37"/>
  <c r="F82" i="37"/>
  <c r="F90" i="37"/>
  <c r="F98" i="37"/>
  <c r="F106" i="37"/>
  <c r="F13" i="37"/>
  <c r="F21" i="37"/>
  <c r="E29" i="37"/>
  <c r="F37" i="37"/>
  <c r="F53" i="37"/>
  <c r="E69" i="37"/>
  <c r="F101" i="37"/>
  <c r="F63" i="37"/>
  <c r="F57" i="37"/>
  <c r="F7" i="37"/>
  <c r="E14" i="37"/>
  <c r="E22" i="37"/>
  <c r="E38" i="37"/>
  <c r="E46" i="37"/>
  <c r="F62" i="37"/>
  <c r="F94" i="37"/>
  <c r="E102" i="37"/>
  <c r="F25" i="37"/>
  <c r="E89" i="37"/>
  <c r="F8" i="37"/>
  <c r="F49" i="37"/>
  <c r="E100" i="37"/>
  <c r="F83" i="37"/>
  <c r="E49" i="37"/>
  <c r="E28" i="37"/>
  <c r="F34" i="37"/>
  <c r="E8" i="37"/>
  <c r="E78" i="37"/>
  <c r="F78" i="37"/>
  <c r="E81" i="37"/>
  <c r="E41" i="37"/>
  <c r="F41" i="37"/>
  <c r="F43" i="37"/>
  <c r="F18" i="37"/>
  <c r="F61" i="37"/>
  <c r="F93" i="37"/>
  <c r="E34" i="37"/>
  <c r="F81" i="37"/>
  <c r="F28" i="37"/>
  <c r="F92" i="37"/>
  <c r="F52" i="37"/>
  <c r="F27" i="37"/>
  <c r="F84" i="37"/>
  <c r="E57" i="37"/>
  <c r="E12" i="37"/>
  <c r="E115" i="37"/>
  <c r="F115" i="37"/>
  <c r="E147" i="37"/>
  <c r="F147" i="37"/>
  <c r="E108" i="37"/>
  <c r="F108" i="37"/>
  <c r="E116" i="37"/>
  <c r="F116" i="37"/>
  <c r="E124" i="37"/>
  <c r="F124" i="37"/>
  <c r="E132" i="37"/>
  <c r="F132" i="37"/>
  <c r="E140" i="37"/>
  <c r="F140" i="37"/>
  <c r="E148" i="37"/>
  <c r="F148" i="37"/>
  <c r="E156" i="37"/>
  <c r="F156" i="37"/>
  <c r="F96" i="37"/>
  <c r="F91" i="37"/>
  <c r="F107" i="37"/>
  <c r="F75" i="37"/>
  <c r="F44" i="37"/>
  <c r="E60" i="37"/>
  <c r="E68" i="37"/>
  <c r="F76" i="37"/>
  <c r="E109" i="37"/>
  <c r="F109" i="37"/>
  <c r="E117" i="37"/>
  <c r="F117" i="37"/>
  <c r="E125" i="37"/>
  <c r="F125" i="37"/>
  <c r="E133" i="37"/>
  <c r="F133" i="37"/>
  <c r="E141" i="37"/>
  <c r="F141" i="37"/>
  <c r="E149" i="37"/>
  <c r="F149" i="37"/>
  <c r="E157" i="37"/>
  <c r="F157" i="37"/>
  <c r="E110" i="37"/>
  <c r="F110" i="37"/>
  <c r="E118" i="37"/>
  <c r="F118" i="37"/>
  <c r="E126" i="37"/>
  <c r="F126" i="37"/>
  <c r="E134" i="37"/>
  <c r="F134" i="37"/>
  <c r="E142" i="37"/>
  <c r="F142" i="37"/>
  <c r="E150" i="37"/>
  <c r="F150" i="37"/>
  <c r="E158" i="37"/>
  <c r="F158" i="37"/>
  <c r="E163" i="37"/>
  <c r="F163" i="37"/>
  <c r="E131" i="37"/>
  <c r="F131" i="37"/>
  <c r="E155" i="37"/>
  <c r="F155" i="37"/>
  <c r="E111" i="37"/>
  <c r="F111" i="37"/>
  <c r="E119" i="37"/>
  <c r="F119" i="37"/>
  <c r="E127" i="37"/>
  <c r="F127" i="37"/>
  <c r="E135" i="37"/>
  <c r="F135" i="37"/>
  <c r="E143" i="37"/>
  <c r="F143" i="37"/>
  <c r="E151" i="37"/>
  <c r="F151" i="37"/>
  <c r="E159" i="37"/>
  <c r="F159" i="37"/>
  <c r="E112" i="37"/>
  <c r="F112" i="37"/>
  <c r="E120" i="37"/>
  <c r="F120" i="37"/>
  <c r="E128" i="37"/>
  <c r="F128" i="37"/>
  <c r="E136" i="37"/>
  <c r="F136" i="37"/>
  <c r="E144" i="37"/>
  <c r="F144" i="37"/>
  <c r="E152" i="37"/>
  <c r="F152" i="37"/>
  <c r="E160" i="37"/>
  <c r="F160" i="37"/>
  <c r="E123" i="37"/>
  <c r="F123" i="37"/>
  <c r="E139" i="37"/>
  <c r="F139" i="37"/>
  <c r="F67" i="37"/>
  <c r="E113" i="37"/>
  <c r="F113" i="37"/>
  <c r="E121" i="37"/>
  <c r="F121" i="37"/>
  <c r="E129" i="37"/>
  <c r="F129" i="37"/>
  <c r="E137" i="37"/>
  <c r="F137" i="37"/>
  <c r="E145" i="37"/>
  <c r="F145" i="37"/>
  <c r="E153" i="37"/>
  <c r="F153" i="37"/>
  <c r="E161" i="37"/>
  <c r="F161" i="37"/>
  <c r="E114" i="37"/>
  <c r="F114" i="37"/>
  <c r="E122" i="37"/>
  <c r="F122" i="37"/>
  <c r="E130" i="37"/>
  <c r="F130" i="37"/>
  <c r="E138" i="37"/>
  <c r="F138" i="37"/>
  <c r="E146" i="37"/>
  <c r="F146" i="37"/>
  <c r="E154" i="37"/>
  <c r="F154" i="37"/>
  <c r="E162" i="37"/>
  <c r="F162" i="37"/>
  <c r="F33" i="37"/>
  <c r="E65" i="37"/>
  <c r="F36" i="37"/>
  <c r="E52" i="37"/>
  <c r="F103" i="37"/>
  <c r="F48" i="37"/>
  <c r="E58" i="37"/>
  <c r="F88" i="37"/>
  <c r="E11" i="37"/>
  <c r="E94" i="37"/>
  <c r="E33" i="37"/>
  <c r="F86" i="37"/>
  <c r="F73" i="37"/>
  <c r="E54" i="37"/>
  <c r="E70" i="37"/>
  <c r="E10" i="37"/>
  <c r="E88" i="37"/>
  <c r="E20" i="37"/>
  <c r="E72" i="37"/>
  <c r="F97" i="37"/>
  <c r="E36" i="37"/>
  <c r="F56" i="37"/>
  <c r="F59" i="37"/>
  <c r="F65" i="37"/>
  <c r="F104" i="37"/>
  <c r="F64" i="37"/>
  <c r="F17" i="37"/>
  <c r="F80" i="37"/>
  <c r="F9" i="37"/>
  <c r="E21" i="37"/>
  <c r="E80" i="37"/>
  <c r="E76" i="37"/>
  <c r="F85" i="37"/>
  <c r="E62" i="37"/>
  <c r="F10" i="37"/>
  <c r="E73" i="37"/>
  <c r="E13" i="37"/>
  <c r="F70" i="37"/>
  <c r="E103" i="37"/>
  <c r="E84" i="37"/>
  <c r="E37" i="37"/>
  <c r="E82" i="37"/>
  <c r="F14" i="37"/>
  <c r="E53" i="37"/>
  <c r="E98" i="37"/>
  <c r="F29" i="37"/>
  <c r="F20" i="37"/>
  <c r="E51" i="37"/>
  <c r="F102" i="37"/>
  <c r="E19" i="37"/>
  <c r="F12" i="37"/>
  <c r="E86" i="37"/>
  <c r="F100" i="37"/>
  <c r="E77" i="37"/>
  <c r="E97" i="37"/>
  <c r="F60" i="37"/>
  <c r="F68" i="37"/>
  <c r="F50" i="37"/>
  <c r="F54" i="37"/>
  <c r="F46" i="37"/>
  <c r="E75" i="37"/>
  <c r="E66" i="37"/>
  <c r="E90" i="37"/>
  <c r="E17" i="37"/>
  <c r="E30" i="37"/>
  <c r="F69" i="37"/>
  <c r="E44" i="37"/>
  <c r="E25" i="37"/>
  <c r="E107" i="37"/>
  <c r="E83" i="37"/>
  <c r="E93" i="37"/>
  <c r="E91" i="37"/>
  <c r="E67" i="37"/>
  <c r="F105" i="37"/>
  <c r="F71" i="37"/>
  <c r="E61" i="37"/>
  <c r="F89" i="37"/>
  <c r="F45" i="37"/>
  <c r="E104" i="37"/>
  <c r="E59" i="37"/>
  <c r="E35" i="37"/>
  <c r="E74" i="37"/>
  <c r="F72" i="37"/>
  <c r="E63" i="37"/>
  <c r="F22" i="37"/>
  <c r="E79" i="37"/>
  <c r="F79" i="37"/>
  <c r="E16" i="37"/>
  <c r="E43" i="37"/>
  <c r="E18" i="37"/>
  <c r="E106" i="37"/>
  <c r="F11" i="37"/>
  <c r="E32" i="37"/>
  <c r="E101" i="37"/>
  <c r="F42" i="37"/>
  <c r="E99" i="37"/>
  <c r="E56" i="37"/>
  <c r="F38" i="37"/>
  <c r="F47" i="37"/>
  <c r="E47" i="37"/>
  <c r="F15" i="37"/>
  <c r="E15" i="37"/>
  <c r="E23" i="37"/>
  <c r="F23" i="37"/>
  <c r="E24" i="37"/>
  <c r="F95" i="37"/>
  <c r="E95" i="37"/>
  <c r="F39" i="37"/>
  <c r="E39" i="37"/>
  <c r="E27" i="37"/>
  <c r="E92" i="37"/>
  <c r="E26" i="37"/>
  <c r="F55" i="37"/>
  <c r="E55" i="37"/>
  <c r="F87" i="37"/>
  <c r="E87" i="37"/>
  <c r="E96" i="37"/>
  <c r="F31" i="37"/>
  <c r="E31" i="37"/>
  <c r="E64" i="37"/>
  <c r="E174" i="37" l="1"/>
  <c r="E5" i="37" s="1"/>
  <c r="F191" i="37"/>
  <c r="E7" i="37"/>
  <c r="F5" i="37" l="1"/>
  <c r="G5" i="37"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<sst xmlns="http://schemas.openxmlformats.org/spreadsheetml/2006/main" count="68" uniqueCount="54">
  <si>
    <t>Base Data Entry</t>
  </si>
  <si>
    <t>This Financial Year starts</t>
  </si>
  <si>
    <t>Finishes</t>
  </si>
  <si>
    <t>Update Annually</t>
  </si>
  <si>
    <t>Trial Balance</t>
  </si>
  <si>
    <t>Credit</t>
  </si>
  <si>
    <t>Debit</t>
  </si>
  <si>
    <t>BANK</t>
  </si>
  <si>
    <t>CURRENT</t>
  </si>
  <si>
    <t>CURRLIAB</t>
  </si>
  <si>
    <t>DEPRECIATN</t>
  </si>
  <si>
    <t>EQUITY</t>
  </si>
  <si>
    <t>EXPENSE</t>
  </si>
  <si>
    <t>FIXED</t>
  </si>
  <si>
    <t>INVENTORY</t>
  </si>
  <si>
    <t>NONCURRENT</t>
  </si>
  <si>
    <t>OVERHEADS</t>
  </si>
  <si>
    <t>REVENUE</t>
  </si>
  <si>
    <t>TERMLIAB</t>
  </si>
  <si>
    <t>value</t>
  </si>
  <si>
    <t>Balance Sheet</t>
  </si>
  <si>
    <t>PL</t>
  </si>
  <si>
    <t>DR/CR</t>
  </si>
  <si>
    <t>BS/PL</t>
  </si>
  <si>
    <t>This Trial Balance Template uses Scott's excel Add-In for Xero for reporting purposes</t>
  </si>
  <si>
    <t>Scott's Org ID</t>
  </si>
  <si>
    <t>DIRECTCOSTS</t>
  </si>
  <si>
    <t>OTHERINCOME</t>
  </si>
  <si>
    <t>Prepayment</t>
  </si>
  <si>
    <t>Sales</t>
  </si>
  <si>
    <t>The Totals for the Trial Balance are at the top of the Report to enable different numbers of accounts</t>
  </si>
  <si>
    <t xml:space="preserve">This report is dynamic and should work for any Chart of Accounts. </t>
  </si>
  <si>
    <t>Scott's GL function then matches the GL Account code back to Xero and populates based on YTD up to today. This can be changed above</t>
  </si>
  <si>
    <t>Today's date</t>
  </si>
  <si>
    <t>Trail Balance as at this date</t>
  </si>
  <si>
    <t>Information and Data Input Sheet - Trial Balance Using Scott's Add-in functions</t>
  </si>
  <si>
    <t xml:space="preserve">As at </t>
  </si>
  <si>
    <t>Report Totals</t>
  </si>
  <si>
    <t>&lt;Insert your Company Name here&gt;</t>
  </si>
  <si>
    <t>***Important Instructions***</t>
  </si>
  <si>
    <t>Connect the workbook to your accounting system.  Go to the Welcome tab of the add-in to this.</t>
  </si>
  <si>
    <t>Enter or paste your Scott's Org ID into cell B5 on this tab.  The Org ID is found in the add-in Organizations tab.</t>
  </si>
  <si>
    <t>In cell B6 on this tab, enter the date of the start of your financial year.</t>
  </si>
  <si>
    <t>This template works for Xero only</t>
  </si>
  <si>
    <t>First time users: If your Organization status under the Organization tab is showing "preparing", please wait until the on-time data load completes.</t>
  </si>
  <si>
    <t>***Important Notes***</t>
  </si>
  <si>
    <t>Your Retained Earnings account will not report the correct balance.  This is a limitation of Xero's API that we are currently working on a solution for. For now, please plug the figure for RE into Your Trial Balance, to get the TB to balance.</t>
  </si>
  <si>
    <t>Xero Multi-currency users.  The add-in currently cannot return re-valued amounts for Xero balance sheet accounts affected by multi-currency revaluations.  These accounts include AR and AP.  We are working on a solution for this.</t>
  </si>
  <si>
    <t>Scott's CHART function is used to populate the report with account Codes, Names etc. for every GL Account set up in the organisation.  You can see this in cell A8 on the Trial Balance tab.</t>
  </si>
  <si>
    <t>If you have archived accounts, these will not show in the Chart of Accounts generated by the CHART function.</t>
  </si>
  <si>
    <t>Where there is no GL code the report will return a #value error and you will need to correct this in Xero.</t>
  </si>
  <si>
    <t>"Normal" balances for accounts are represented by a +positive sign.  Abnormal balances are represented by a -negative.  For example:</t>
  </si>
  <si>
    <t>an Expense account with a -negative sign, would indicate a Credit balance (abnormal).</t>
  </si>
  <si>
    <t>As you extend the functionality of the workbook, you may want to consider switching Excel to manual recalculation while you build out your model.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</si>
</sst>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_-"/>
    <numFmt numFmtId="165" formatCode="#,##0.00;\(#,##0.00\)"/>
    <numFmt numFmtId="166" formatCode="[$-1409]d\ mmmm\ yyyy;@"/>
  </numFmts>
  <fonts count="24" x14ac:knownFonts="1">
    <font>
      <sz val="12"/>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b/>
      <sz val="12"/>
      <color rgb="FFFF0000"/>
      <name val="Calibri"/>
      <family val="2"/>
      <scheme val="minor"/>
    </font>
    <font>
      <sz val="10"/>
      <name val="Arial"/>
      <family val="2"/>
    </font>
    <font>
      <sz val="12"/>
      <color rgb="FFFF0000"/>
      <name val="Calibri"/>
      <family val="2"/>
      <scheme val="minor"/>
    </font>
    <font>
      <sz val="14"/>
      <color theme="1"/>
      <name val="Arial"/>
      <family val="2"/>
    </font>
    <font>
      <b/>
      <sz val="8"/>
      <color theme="1"/>
      <name val="Arial"/>
      <family val="2"/>
    </font>
    <font>
      <sz val="8"/>
      <color theme="1"/>
      <name val="Arial"/>
      <family val="2"/>
    </font>
    <font>
      <sz val="14"/>
      <color theme="1"/>
      <name val="Arial"/>
      <family val="2"/>
    </font>
    <font>
      <sz val="11"/>
      <color theme="1"/>
      <name val="Arial"/>
      <family val="2"/>
    </font>
    <font>
      <sz val="11"/>
      <color rgb="FF000000"/>
      <name val="Segoe UI"/>
      <family val="2"/>
    </font>
    <font>
      <sz val="12"/>
      <color theme="0"/>
      <name val="Calibri"/>
      <family val="2"/>
      <scheme val="minor"/>
    </font>
    <font>
      <b/>
      <sz val="14"/>
      <color rgb="FF00B0F0"/>
      <name val="Arial"/>
      <family val="2"/>
    </font>
    <font>
      <sz val="14"/>
      <color rgb="FF00B0F0"/>
      <name val="Arial"/>
      <family val="2"/>
    </font>
    <font>
      <b/>
      <sz val="20"/>
      <name val="Arial"/>
      <family val="2"/>
    </font>
    <font>
      <sz val="12"/>
      <color rgb="FF505051"/>
      <name val="Arial"/>
      <family val="2"/>
    </font>
    <font>
      <b/>
      <sz val="12"/>
      <color theme="1"/>
      <name val="Arial"/>
      <family val="2"/>
    </font>
    <font>
      <sz val="12"/>
      <color theme="1"/>
      <name val="Arial"/>
      <family val="2"/>
    </font>
    <font>
      <b/>
      <sz val="11"/>
      <color rgb="FF000000"/>
      <name val="Tahoma"/>
      <family val="2"/>
    </font>
    <font>
      <u/>
      <sz val="12"/>
      <color theme="10"/>
      <name val="Calibri"/>
      <family val="2"/>
      <scheme val="minor"/>
    </font>
    <font>
      <b/>
      <sz val="14"/>
      <color theme="1"/>
      <name val="Calibri"/>
      <family val="2"/>
      <scheme val="minor"/>
    </font>
    <font>
      <sz val="1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rgb="FF000000"/>
      </bottom>
      <diagonal/>
    </border>
    <border>
      <left/>
      <right/>
      <top style="thin">
        <color rgb="FFEBEBEB"/>
      </top>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164" fontId="2" fillId="0" borderId="0" applyFont="0" applyFill="0" applyBorder="0" applyAlignment="0" applyProtection="0"/>
    <xf numFmtId="0" fontId="5" fillId="0" borderId="0">
      <alignment vertical="center"/>
    </xf>
    <xf numFmtId="0" fontId="11" fillId="0" borderId="0"/>
    <xf numFmtId="0" fontId="21" fillId="0" borderId="0" applyNumberFormat="0" applyFill="0" applyBorder="0" applyAlignment="0" applyProtection="0"/>
  </cellStyleXfs>
  <cellXfs count="66">
    <xf numFmtId="0" fontId="0" fillId="0" borderId="0" xfId="0"/>
    <xf numFmtId="0" fontId="0" fillId="0" borderId="0" xfId="0" applyAlignment="1">
      <alignment horizontal="left"/>
    </xf>
    <xf numFmtId="0" fontId="3" fillId="0" borderId="0" xfId="0" applyFont="1"/>
    <xf numFmtId="0" fontId="0" fillId="2" borderId="6" xfId="0" applyFill="1" applyBorder="1"/>
    <xf numFmtId="0" fontId="0" fillId="2" borderId="7" xfId="0" applyFill="1" applyBorder="1"/>
    <xf numFmtId="0" fontId="4" fillId="2" borderId="1" xfId="0" applyFont="1" applyFill="1" applyBorder="1"/>
    <xf numFmtId="0" fontId="6" fillId="2" borderId="2" xfId="0" applyFont="1" applyFill="1" applyBorder="1"/>
    <xf numFmtId="0" fontId="6" fillId="2" borderId="3" xfId="0" applyFont="1" applyFill="1" applyBorder="1"/>
    <xf numFmtId="0" fontId="4" fillId="2" borderId="7" xfId="0" applyFont="1" applyFill="1" applyBorder="1"/>
    <xf numFmtId="0" fontId="3" fillId="2" borderId="0" xfId="0" applyFont="1" applyFill="1"/>
    <xf numFmtId="0" fontId="0" fillId="2" borderId="0" xfId="0" applyFill="1"/>
    <xf numFmtId="0" fontId="3" fillId="2" borderId="5" xfId="0" applyFont="1" applyFill="1" applyBorder="1"/>
    <xf numFmtId="0" fontId="3" fillId="2" borderId="7" xfId="0" applyFont="1" applyFill="1" applyBorder="1"/>
    <xf numFmtId="0" fontId="3" fillId="2" borderId="8" xfId="0" applyFont="1" applyFill="1" applyBorder="1"/>
    <xf numFmtId="0" fontId="3" fillId="2" borderId="4" xfId="0" applyFont="1" applyFill="1" applyBorder="1"/>
    <xf numFmtId="0" fontId="8" fillId="0" borderId="9" xfId="0" applyFont="1" applyBorder="1" applyAlignment="1">
      <alignment horizontal="right" vertical="center"/>
    </xf>
    <xf numFmtId="0" fontId="9" fillId="0" borderId="10" xfId="0" applyFont="1" applyBorder="1" applyAlignment="1">
      <alignment vertical="center"/>
    </xf>
    <xf numFmtId="165" fontId="9" fillId="0" borderId="10" xfId="0" applyNumberFormat="1" applyFont="1" applyBorder="1" applyAlignment="1">
      <alignment horizontal="right" vertical="center"/>
    </xf>
    <xf numFmtId="165" fontId="8" fillId="0" borderId="10" xfId="0" applyNumberFormat="1" applyFont="1" applyBorder="1" applyAlignment="1">
      <alignment horizontal="right" vertical="center"/>
    </xf>
    <xf numFmtId="164" fontId="8" fillId="0" borderId="0" xfId="1" applyFont="1" applyBorder="1" applyAlignment="1">
      <alignment horizontal="center" vertical="center"/>
    </xf>
    <xf numFmtId="164" fontId="0" fillId="0" borderId="0" xfId="1" applyFont="1"/>
    <xf numFmtId="0" fontId="4" fillId="2" borderId="4" xfId="0" applyFont="1" applyFill="1" applyBorder="1"/>
    <xf numFmtId="0" fontId="6" fillId="2" borderId="0" xfId="0" applyFont="1" applyFill="1"/>
    <xf numFmtId="0" fontId="6" fillId="2" borderId="5" xfId="0" applyFont="1" applyFill="1" applyBorder="1"/>
    <xf numFmtId="0" fontId="7" fillId="0" borderId="0" xfId="0" applyFont="1" applyAlignment="1">
      <alignment vertical="center" wrapText="1"/>
    </xf>
    <xf numFmtId="0" fontId="1" fillId="0" borderId="0" xfId="0" applyFont="1" applyAlignment="1">
      <alignment vertical="center"/>
    </xf>
    <xf numFmtId="14" fontId="12" fillId="2" borderId="0" xfId="0" applyNumberFormat="1" applyFont="1" applyFill="1" applyAlignment="1">
      <alignment vertical="top" wrapText="1"/>
    </xf>
    <xf numFmtId="14" fontId="0" fillId="0" borderId="11" xfId="0" applyNumberFormat="1" applyBorder="1"/>
    <xf numFmtId="14" fontId="0" fillId="2" borderId="12" xfId="0" applyNumberFormat="1" applyFill="1" applyBorder="1"/>
    <xf numFmtId="14" fontId="13" fillId="0" borderId="0" xfId="0" applyNumberFormat="1" applyFont="1"/>
    <xf numFmtId="0" fontId="10" fillId="0" borderId="0" xfId="0" applyFont="1" applyAlignment="1">
      <alignment vertical="center" wrapText="1"/>
    </xf>
    <xf numFmtId="166" fontId="7" fillId="0" borderId="0" xfId="0" applyNumberFormat="1" applyFont="1" applyAlignment="1">
      <alignment vertical="center" wrapText="1"/>
    </xf>
    <xf numFmtId="0" fontId="3" fillId="0" borderId="0" xfId="0" applyFont="1" applyAlignment="1">
      <alignment vertical="center" wrapText="1"/>
    </xf>
    <xf numFmtId="164" fontId="3" fillId="0" borderId="0" xfId="0" applyNumberFormat="1" applyFont="1" applyAlignment="1">
      <alignment vertical="center" wrapText="1"/>
    </xf>
    <xf numFmtId="164" fontId="3" fillId="2" borderId="13" xfId="0" applyNumberFormat="1" applyFont="1" applyFill="1" applyBorder="1" applyAlignment="1">
      <alignment vertical="center" wrapText="1"/>
    </xf>
    <xf numFmtId="0" fontId="15" fillId="0" borderId="0" xfId="0" applyFont="1" applyAlignment="1">
      <alignment vertical="center" wrapText="1"/>
    </xf>
    <xf numFmtId="166" fontId="15" fillId="0" borderId="0" xfId="0" applyNumberFormat="1" applyFont="1" applyAlignment="1">
      <alignment vertical="center" wrapText="1"/>
    </xf>
    <xf numFmtId="0" fontId="17" fillId="0" borderId="0" xfId="0" applyFont="1"/>
    <xf numFmtId="0" fontId="6" fillId="0" borderId="0" xfId="0" applyFont="1"/>
    <xf numFmtId="0" fontId="18" fillId="0" borderId="0" xfId="0" applyFont="1" applyAlignment="1">
      <alignment horizontal="left" vertical="center"/>
    </xf>
    <xf numFmtId="0" fontId="18" fillId="0" borderId="9" xfId="0" applyFont="1" applyBorder="1" applyAlignment="1">
      <alignment horizontal="right" vertical="center"/>
    </xf>
    <xf numFmtId="0" fontId="18" fillId="0" borderId="9" xfId="0" applyFont="1" applyBorder="1" applyAlignment="1">
      <alignment horizontal="left" vertical="center"/>
    </xf>
    <xf numFmtId="164" fontId="18" fillId="0" borderId="0" xfId="1" applyFont="1" applyBorder="1" applyAlignment="1">
      <alignment horizontal="center" vertical="center"/>
    </xf>
    <xf numFmtId="0" fontId="19" fillId="0" borderId="10" xfId="0" applyFont="1" applyBorder="1" applyAlignment="1">
      <alignment vertical="center"/>
    </xf>
    <xf numFmtId="0" fontId="18" fillId="0" borderId="10" xfId="0" applyFont="1" applyBorder="1" applyAlignment="1">
      <alignment vertical="center"/>
    </xf>
    <xf numFmtId="0" fontId="0" fillId="3" borderId="0" xfId="0" applyFill="1"/>
    <xf numFmtId="164" fontId="18" fillId="3" borderId="0" xfId="1" applyFont="1" applyFill="1" applyBorder="1" applyAlignment="1">
      <alignment horizontal="center" vertical="center"/>
    </xf>
    <xf numFmtId="164" fontId="0" fillId="3" borderId="0" xfId="1" applyFont="1" applyFill="1"/>
    <xf numFmtId="0" fontId="6" fillId="3" borderId="0" xfId="0" applyFont="1" applyFill="1"/>
    <xf numFmtId="4" fontId="20" fillId="0" borderId="0" xfId="0" applyNumberFormat="1" applyFont="1"/>
    <xf numFmtId="164" fontId="18" fillId="0" borderId="0" xfId="1" applyFont="1" applyFill="1" applyBorder="1" applyAlignment="1">
      <alignment horizontal="center" vertical="center"/>
    </xf>
    <xf numFmtId="164" fontId="0" fillId="0" borderId="0" xfId="1" applyFont="1" applyFill="1"/>
    <xf numFmtId="4" fontId="21" fillId="0" borderId="0" xfId="4" applyNumberFormat="1"/>
    <xf numFmtId="14" fontId="0" fillId="0" borderId="0" xfId="0" applyNumberFormat="1"/>
    <xf numFmtId="0" fontId="4" fillId="0" borderId="0" xfId="0" applyFont="1"/>
    <xf numFmtId="0" fontId="22" fillId="0" borderId="0" xfId="0" applyFont="1"/>
    <xf numFmtId="0" fontId="16" fillId="0" borderId="0" xfId="0" applyFont="1" applyAlignment="1">
      <alignment vertical="center" wrapText="1"/>
    </xf>
    <xf numFmtId="0" fontId="14" fillId="0" borderId="0" xfId="0" applyFont="1" applyAlignment="1">
      <alignment vertical="center" wrapText="1"/>
    </xf>
    <xf numFmtId="0" fontId="0" fillId="0" borderId="0" xfId="0" applyFont="1" applyAlignment="1">
      <alignment vertical="center"/>
    </xf>
    <xf numFmtId="0" fontId="23" fillId="0" borderId="0" xfId="0" applyFont="1" applyAlignment="1">
      <alignment horizontal="left" vertical="center" indent="1"/>
    </xf>
    <xf numFmtId="0" fontId="0" fillId="0" borderId="0" xfId="0" applyFont="1" applyAlignment="1">
      <alignment horizontal="left" vertical="center" indent="1"/>
    </xf>
    <xf numFmtId="0" fontId="19" fillId="0" borderId="0" xfId="0" applyFont="1" applyFill="1" applyAlignment="1">
      <alignment vertical="center"/>
    </xf>
    <xf numFmtId="0" fontId="0" fillId="0" borderId="0" xfId="0" applyFill="1"/>
    <xf numFmtId="0" fontId="6" fillId="0" borderId="0" xfId="0" applyFont="1" applyFill="1"/>
    <xf numFmtId="0" fontId="19" fillId="0" borderId="10" xfId="0" applyFont="1" applyFill="1" applyBorder="1" applyAlignment="1">
      <alignment vertical="center"/>
    </xf>
    <xf numFmtId="165" fontId="9" fillId="0" borderId="10" xfId="0" applyNumberFormat="1" applyFont="1" applyFill="1" applyBorder="1" applyAlignment="1">
      <alignment horizontal="right" vertical="center"/>
    </xf>
  </cellXfs>
  <cellStyles count="5">
    <cellStyle name="Comma" xfId="1" builtinId="3"/>
    <cellStyle name="Hyperlink" xfId="4" builtinId="8"/>
    <cellStyle name="Normal" xfId="0" builtinId="0"/>
    <cellStyle name="Normal 2" xfId="2" xr:uid="{15C028B2-5D9C-4111-BB6D-C427433D9811}"/>
    <cellStyle name="Normal 3" xfId="3" xr:uid="{06C2C3FD-B433-4AA2-9CB4-EC37F9A2949E}"/>
  </cellStyles>
  <dxfs count="0"/>
  <tableStyles count="0" defaultTableStyle="TableStyleMedium2" defaultPivotStyle="PivotStyleLight16"/>
  <colors>
    <mruColors>
      <color rgb="FFCCFFFF"/>
      <color rgb="FFCCFFCC"/>
      <color rgb="FFCCFF99"/>
      <color rgb="FFCCCCFF"/>
      <color rgb="FFC0C0C0"/>
      <color rgb="FFFF9999"/>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5" Type="http://schemas.openxmlformats.org/officeDocument/2006/relationships/customXml" Target="../customXml/item3.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store.office.com:443/destroute?osid=84e39b61-e006-4173-8a88-a4a1e5422dc4&amp;ai=WA200000095&amp;rs=en-001&amp;ta=HE" TargetMode="External"/><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6383</xdr:colOff>
      <xdr:row>39</xdr:row>
      <xdr:rowOff>6350</xdr:rowOff>
    </xdr:to>
    <xdr:grpSp>
      <xdr:nvGrpSpPr>
        <xdr:cNvPr id="2" name="GroupName">
          <a:extLst>
            <a:ext uri="{FF2B5EF4-FFF2-40B4-BE49-F238E27FC236}">
              <a16:creationId xmlns:a16="http://schemas.microsoft.com/office/drawing/2014/main" id="{AE78BA04-CF16-4C74-98B9-8DACE646475B}"/>
            </a:ext>
          </a:extLst>
        </xdr:cNvPr>
        <xdr:cNvGrpSpPr/>
      </xdr:nvGrpSpPr>
      <xdr:grpSpPr>
        <a:xfrm>
          <a:off x="0" y="0"/>
          <a:ext cx="10462716" cy="8261350"/>
          <a:chOff x="0" y="0"/>
          <a:chExt cx="10547394" cy="7626350"/>
        </a:xfrm>
      </xdr:grpSpPr>
      <xdr:sp macro="" textlink="">
        <xdr:nvSpPr>
          <xdr:cNvPr id="14" name="Background">
            <a:extLst>
              <a:ext uri="{FF2B5EF4-FFF2-40B4-BE49-F238E27FC236}">
                <a16:creationId xmlns:a16="http://schemas.microsoft.com/office/drawing/2014/main" id="{073E1467-8F07-4DC8-BA59-4882BB15403C}"/>
              </a:ext>
            </a:extLst>
          </xdr:cNvPr>
          <xdr:cNvSpPr/>
        </xdr:nvSpPr>
        <xdr:spPr>
          <a:xfrm>
            <a:off x="0" y="0"/>
            <a:ext cx="10534691" cy="76263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E" sz="1100"/>
          </a:p>
        </xdr:txBody>
      </xdr:sp>
      <xdr:sp macro="" textlink="">
        <xdr:nvSpPr>
          <xdr:cNvPr id="32" name="OtherAppsContent">
            <a:extLst>
              <a:ext uri="{FF2B5EF4-FFF2-40B4-BE49-F238E27FC236}">
                <a16:creationId xmlns:a16="http://schemas.microsoft.com/office/drawing/2014/main" id="{74690AC1-7226-4506-BCA3-549869736BDC}"/>
              </a:ext>
            </a:extLst>
          </xdr:cNvPr>
          <xdr:cNvSpPr txBox="1"/>
        </xdr:nvSpPr>
        <xdr:spPr>
          <a:xfrm>
            <a:off x="912447" y="6763789"/>
            <a:ext cx="9634947" cy="294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tlCol="0" anchor="ctr" anchorCtr="0">
            <a:spAutoFit/>
          </a:bodyP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l" defTabSz="914400" rtl="0" eaLnBrk="1" latinLnBrk="0" hangingPunct="1"/>
            <a:endParaRPr/>
          </a:p>
        </xdr:txBody>
      </xdr:sp>
      <xdr:sp macro="" textlink="">
        <xdr:nvSpPr>
          <xdr:cNvPr id="33" name="OtherAppsHeader">
            <a:extLst>
              <a:ext uri="{FF2B5EF4-FFF2-40B4-BE49-F238E27FC236}">
                <a16:creationId xmlns:a16="http://schemas.microsoft.com/office/drawing/2014/main" id="{0D640A13-CBB2-46AE-9AD4-42CBFEBF0D26}"/>
              </a:ext>
            </a:extLst>
          </xdr:cNvPr>
          <xdr:cNvSpPr txBox="1"/>
        </xdr:nvSpPr>
        <xdr:spPr>
          <a:xfrm>
            <a:off x="912446" y="6407228"/>
            <a:ext cx="9634946" cy="339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tlCol="0" anchor="ctr" anchorCtr="0">
            <a:normAutofit lnSpcReduction="10000"/>
          </a:bodyP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l" defTabSz="914400" rtl="0" eaLnBrk="1" latinLnBrk="0" hangingPunct="1"/>
            <a:endParaRPr/>
          </a:p>
        </xdr:txBody>
      </xdr:sp>
      <xdr:sp macro="" textlink="">
        <xdr:nvSpPr>
          <xdr:cNvPr id="36" name="InstallationHelpContent">
            <a:hlinkClick xmlns:r="http://schemas.openxmlformats.org/officeDocument/2006/relationships" r:id="rId1"/>
            <a:extLst>
              <a:ext uri="{FF2B5EF4-FFF2-40B4-BE49-F238E27FC236}">
                <a16:creationId xmlns:a16="http://schemas.microsoft.com/office/drawing/2014/main" id="{35189EA5-1324-42DD-8EBE-616EF92E1C5B}"/>
              </a:ext>
            </a:extLst>
          </xdr:cNvPr>
          <xdr:cNvSpPr txBox="1"/>
        </xdr:nvSpPr>
        <xdr:spPr>
          <a:xfrm>
            <a:off x="912446" y="5563559"/>
            <a:ext cx="9622246" cy="5011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tlCol="0" anchor="ctr" anchorCtr="0">
            <a:spAutoFit/>
          </a:bodyP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200" b="0" i="0">
                <a:latin typeface="Segoe UI" panose="020B0502040204020203" pitchFamily="34" charset="0"/>
                <a:cs typeface="Segoe UI" panose="020B0502040204020203" pitchFamily="34" charset="0"/>
              </a:rPr>
              <a:t>Return to your internet browser or copy this link into your browser:</a:t>
            </a:r>
          </a:p>
          <a:p>
            <a:pPr marL="0" indent="0" algn="l" defTabSz="914400" rtl="0" eaLnBrk="1" latinLnBrk="0" hangingPunct="1"/>
            <a:r>
              <a:rPr lang="en-US" sz="1200" b="0" i="0" u="sng" kern="1200">
                <a:solidFill>
                  <a:srgbClr val="0563C1"/>
                </a:solidFill>
                <a:latin typeface="Segoe UI" panose="020B0502040204020203" pitchFamily="34" charset="0"/>
                <a:ea typeface="+mn-ea"/>
                <a:cs typeface="Segoe UI" panose="020B0502040204020203" pitchFamily="34" charset="0"/>
              </a:rPr>
              <a:t>https://store.office.com/destroute?osid=84e39b61-e006-4173-8a88-a4a1e5422dc4&amp;ai=WA200000095&amp;rs=en-001&amp;ta=HE</a:t>
            </a:r>
          </a:p>
        </xdr:txBody>
      </xdr:sp>
      <xdr:sp macro="" textlink="">
        <xdr:nvSpPr>
          <xdr:cNvPr id="37" name="InstallationHelpHeader">
            <a:extLst>
              <a:ext uri="{FF2B5EF4-FFF2-40B4-BE49-F238E27FC236}">
                <a16:creationId xmlns:a16="http://schemas.microsoft.com/office/drawing/2014/main" id="{0AD63894-8D6E-4682-872C-5B2148E5455D}"/>
              </a:ext>
            </a:extLst>
          </xdr:cNvPr>
          <xdr:cNvSpPr txBox="1"/>
        </xdr:nvSpPr>
        <xdr:spPr>
          <a:xfrm>
            <a:off x="912446" y="5219725"/>
            <a:ext cx="9622245" cy="3438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tlCol="0" anchor="ctr" anchorCtr="0">
            <a:normAutofit lnSpcReduction="10000"/>
          </a:bodyP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800" b="0" i="0">
                <a:latin typeface="Segoe UI Light" panose="020B0502040204020203" pitchFamily="34" charset="0"/>
                <a:cs typeface="Segoe UI Light" panose="020B0502040204020203" pitchFamily="34" charset="0"/>
              </a:rPr>
              <a:t>Need more help?</a:t>
            </a:r>
          </a:p>
        </xdr:txBody>
      </xdr:sp>
      <xdr:pic>
        <xdr:nvPicPr>
          <xdr:cNvPr id="16" name="LaunchHelpImage" descr="Office ribbon open on the Home tab.">
            <a:extLst>
              <a:ext uri="{FF2B5EF4-FFF2-40B4-BE49-F238E27FC236}">
                <a16:creationId xmlns:a16="http://schemas.microsoft.com/office/drawing/2014/main" id="{0F8E4033-DE75-404D-B028-28D0EEF181FE}"/>
              </a:ext>
            </a:extLst>
          </xdr:cNvPr>
          <xdr:cNvPicPr>
            <a:picLocks/>
          </xdr:cNvPicPr>
        </xdr:nvPicPr>
        <xdr:blipFill>
          <a:blip xmlns:r="http://schemas.openxmlformats.org/officeDocument/2006/relationships" r:embed="rId2"/>
          <a:stretch>
            <a:fillRect/>
          </a:stretch>
        </xdr:blipFill>
        <xdr:spPr>
          <a:xfrm>
            <a:off x="912446" y="2782779"/>
            <a:ext cx="5929327" cy="2086762"/>
          </a:xfrm>
          <a:prstGeom prst="rect">
            <a:avLst/>
          </a:prstGeom>
          <a:ln>
            <a:noFill/>
          </a:ln>
        </xdr:spPr>
      </xdr:pic>
      <xdr:sp macro="" textlink="">
        <xdr:nvSpPr>
          <xdr:cNvPr id="15" name="GroupName">
            <a:extLst>
              <a:ext uri="{FF2B5EF4-FFF2-40B4-BE49-F238E27FC236}">
                <a16:creationId xmlns:a16="http://schemas.microsoft.com/office/drawing/2014/main" id="{A6817EF0-1454-46EA-8D01-85B74F1678B5}"/>
              </a:ext>
            </a:extLst>
          </xdr:cNvPr>
          <xdr:cNvSpPr txBox="1"/>
        </xdr:nvSpPr>
        <xdr:spPr>
          <a:xfrm>
            <a:off x="5388720" y="4173572"/>
            <a:ext cx="908001" cy="309809"/>
          </a:xfrm>
          <a:prstGeom prst="rect">
            <a:avLst/>
          </a:prstGeom>
          <a:noFill/>
        </xdr:spPr>
        <xdr:txBody>
          <a:bodyPr wrap="square" lIns="0" tIns="0" rIns="0" bIns="0" rtlCol="0" anchor="ctr" anchorCtr="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ct val="106000"/>
              </a:lnSpc>
              <a:spcAft>
                <a:spcPts val="0"/>
              </a:spcAft>
            </a:pPr>
            <a:r>
              <a:rPr lang="en-GB" sz="800" kern="1200">
                <a:solidFill>
                  <a:srgbClr val="404040"/>
                </a:solidFill>
                <a:effectLst/>
                <a:latin typeface="Segoe UI" panose="020B0502040204020203" pitchFamily="34" charset="0"/>
                <a:ea typeface="Times New Roman" panose="02020603050405020304" pitchFamily="18" charset="0"/>
                <a:cs typeface="Segoe UI" panose="020B0502040204020203" pitchFamily="34" charset="0"/>
              </a:rPr>
              <a:t>Scott's</a:t>
            </a:r>
            <a:endParaRPr lang="en-IE" sz="1200">
              <a:effectLst/>
              <a:latin typeface="Segoe UI" panose="020B0502040204020203" pitchFamily="34" charset="0"/>
              <a:ea typeface="Times New Roman" panose="02020603050405020304" pitchFamily="18" charset="0"/>
              <a:cs typeface="Segoe UI" panose="020B0502040204020203" pitchFamily="34" charset="0"/>
            </a:endParaRPr>
          </a:p>
        </xdr:txBody>
      </xdr:sp>
      <xdr:pic>
        <xdr:nvPicPr>
          <xdr:cNvPr id="39" name="CommandButton" descr="Command button for Scott's Add-ins for Xero.">
            <a:extLst>
              <a:ext uri="{FF2B5EF4-FFF2-40B4-BE49-F238E27FC236}">
                <a16:creationId xmlns:a16="http://schemas.microsoft.com/office/drawing/2014/main" id="{14ACEC7E-44DC-4800-844B-855892650726}"/>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598021" y="3345116"/>
            <a:ext cx="471922" cy="475916"/>
          </a:xfrm>
          <a:prstGeom prst="rect">
            <a:avLst/>
          </a:prstGeom>
          <a:noFill/>
        </xdr:spPr>
      </xdr:pic>
      <xdr:sp macro="" textlink="">
        <xdr:nvSpPr>
          <xdr:cNvPr id="40" name="TabName">
            <a:extLst>
              <a:ext uri="{FF2B5EF4-FFF2-40B4-BE49-F238E27FC236}">
                <a16:creationId xmlns:a16="http://schemas.microsoft.com/office/drawing/2014/main" id="{714FFE5A-10D6-4C37-9966-6D547D6ED4EC}"/>
              </a:ext>
            </a:extLst>
          </xdr:cNvPr>
          <xdr:cNvSpPr txBox="1"/>
        </xdr:nvSpPr>
        <xdr:spPr>
          <a:xfrm>
            <a:off x="1661792" y="3064905"/>
            <a:ext cx="1129178" cy="315771"/>
          </a:xfrm>
          <a:prstGeom prst="rect">
            <a:avLst/>
          </a:prstGeom>
          <a:noFill/>
        </xdr:spPr>
        <xdr:txBody>
          <a:bodyPr wrap="square" lIns="0" tIns="0" rIns="0" bIns="0" rtlCol="0" anchor="ctr" anchorCtr="0">
            <a:noAutofit/>
          </a:bodyPr>
          <a:lstStyle/>
          <a:p>
            <a:pPr algn="ctr">
              <a:lnSpc>
                <a:spcPct val="105000"/>
              </a:lnSpc>
              <a:spcAft>
                <a:spcPts val="0"/>
              </a:spcAft>
            </a:pPr>
            <a:r>
              <a:rPr lang="en-GB" sz="1000" kern="1200">
                <a:solidFill>
                  <a:srgbClr val="217346"/>
                </a:solidFill>
                <a:effectLst/>
                <a:latin typeface="Segoe UI Semibold" panose="020B0702040204020203" pitchFamily="34" charset="0"/>
                <a:ea typeface="Times New Roman" panose="02020603050405020304" pitchFamily="18" charset="0"/>
              </a:rPr>
              <a:t>Home</a:t>
            </a:r>
            <a:endParaRPr lang="en-IE" sz="1200">
              <a:solidFill>
                <a:srgbClr val="217346"/>
              </a:solidFill>
              <a:effectLst/>
              <a:latin typeface="Times New Roman" panose="02020603050405020304" pitchFamily="18" charset="0"/>
              <a:ea typeface="Times New Roman" panose="02020603050405020304" pitchFamily="18" charset="0"/>
            </a:endParaRPr>
          </a:p>
        </xdr:txBody>
      </xdr:sp>
      <xdr:sp macro="" textlink="">
        <xdr:nvSpPr>
          <xdr:cNvPr id="41" name="LaunchHelpContent2">
            <a:extLst>
              <a:ext uri="{FF2B5EF4-FFF2-40B4-BE49-F238E27FC236}">
                <a16:creationId xmlns:a16="http://schemas.microsoft.com/office/drawing/2014/main" id="{94BC9635-A68F-454A-A7D9-2BCB8CFDF1BC}"/>
              </a:ext>
            </a:extLst>
          </xdr:cNvPr>
          <xdr:cNvSpPr txBox="1"/>
        </xdr:nvSpPr>
        <xdr:spPr>
          <a:xfrm>
            <a:off x="912447" y="2490830"/>
            <a:ext cx="9628580" cy="331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none" lIns="0" rtlCol="0" anchor="ctr" anchorCtr="0">
            <a:noAutofit/>
          </a:bodyP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200" b="0" i="0" baseline="0">
                <a:latin typeface="Segoe UI Semibold" panose="020B0702040204020203" pitchFamily="34" charset="0"/>
                <a:cs typeface="Segoe UI Semibold" panose="020B0702040204020203" pitchFamily="34" charset="0"/>
              </a:rPr>
              <a:t>On the Home tab</a:t>
            </a:r>
            <a:endParaRPr lang="en-US" sz="1200" b="0" i="0">
              <a:latin typeface="Segoe UI Semibold" panose="020B0702040204020203" pitchFamily="34" charset="0"/>
              <a:cs typeface="Segoe UI Semibold" panose="020B0702040204020203" pitchFamily="34" charset="0"/>
            </a:endParaRPr>
          </a:p>
        </xdr:txBody>
      </xdr:sp>
      <xdr:sp macro="" textlink="">
        <xdr:nvSpPr>
          <xdr:cNvPr id="42" name="LaunchHelpContent1">
            <a:extLst>
              <a:ext uri="{FF2B5EF4-FFF2-40B4-BE49-F238E27FC236}">
                <a16:creationId xmlns:a16="http://schemas.microsoft.com/office/drawing/2014/main" id="{95562660-9FFC-4C01-8DC7-4EDE3014CA51}"/>
              </a:ext>
            </a:extLst>
          </xdr:cNvPr>
          <xdr:cNvSpPr txBox="1"/>
        </xdr:nvSpPr>
        <xdr:spPr>
          <a:xfrm>
            <a:off x="912447" y="2118089"/>
            <a:ext cx="9628580" cy="33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none" lIns="0" rtlCol="0" anchor="ctr" anchorCtr="0">
            <a:noAutofit/>
          </a:bodyP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r>
              <a:rPr lang="en-US" sz="1200" b="0" i="0">
                <a:latin typeface="Segoe UI" panose="020B0502040204020203" pitchFamily="34" charset="0"/>
                <a:cs typeface="Segoe UI" panose="020B0502040204020203" pitchFamily="34" charset="0"/>
              </a:rPr>
              <a:t>After you install the add-in, you can launch it by choosing the add-in button on the Home tab</a:t>
            </a:r>
            <a:endParaRPr lang="en-US" sz="1200" b="1" i="0">
              <a:latin typeface="Segoe UI" panose="020B0502040204020203" pitchFamily="34" charset="0"/>
              <a:cs typeface="Segoe UI" panose="020B0502040204020203" pitchFamily="34" charset="0"/>
            </a:endParaRPr>
          </a:p>
        </xdr:txBody>
      </xdr:sp>
      <xdr:sp macro="" textlink="">
        <xdr:nvSpPr>
          <xdr:cNvPr id="43" name="LaunchHelpHeader">
            <a:extLst>
              <a:ext uri="{FF2B5EF4-FFF2-40B4-BE49-F238E27FC236}">
                <a16:creationId xmlns:a16="http://schemas.microsoft.com/office/drawing/2014/main" id="{95EC41EE-7B76-421B-906D-8355B601BBE9}"/>
              </a:ext>
            </a:extLst>
          </xdr:cNvPr>
          <xdr:cNvSpPr txBox="1"/>
        </xdr:nvSpPr>
        <xdr:spPr>
          <a:xfrm>
            <a:off x="912447" y="1569427"/>
            <a:ext cx="9628580" cy="493377"/>
          </a:xfrm>
          <a:prstGeom prst="rect">
            <a:avLst/>
          </a:prstGeom>
        </xdr:spPr>
        <xdr:txBody>
          <a:bodyPr wrap="none" lIns="0" rtlCol="0" anchor="ctr" anchorCtr="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2400">
                <a:latin typeface="Segoe UI Light" panose="020B0502040204020203" pitchFamily="34" charset="0"/>
                <a:cs typeface="Segoe UI Light" panose="020B0502040204020203" pitchFamily="34" charset="0"/>
              </a:rPr>
              <a:t>Launch the add-in</a:t>
            </a:r>
          </a:p>
        </xdr:txBody>
      </xdr:sp>
      <xdr:sp macro="" textlink="">
        <xdr:nvSpPr>
          <xdr:cNvPr id="34" name="Add-in_Banner">
            <a:extLst>
              <a:ext uri="{FF2B5EF4-FFF2-40B4-BE49-F238E27FC236}">
                <a16:creationId xmlns:a16="http://schemas.microsoft.com/office/drawing/2014/main" id="{BE51DB72-110A-4850-92E2-9D8009DF0808}"/>
              </a:ext>
            </a:extLst>
          </xdr:cNvPr>
          <xdr:cNvSpPr txBox="1"/>
        </xdr:nvSpPr>
        <xdr:spPr>
          <a:xfrm>
            <a:off x="0" y="492369"/>
            <a:ext cx="10541026" cy="671879"/>
          </a:xfrm>
          <a:prstGeom prst="rect">
            <a:avLst/>
          </a:prstGeom>
          <a:solidFill>
            <a:srgbClr val="494748">
              <a:alpha val="4706"/>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1332000" tIns="180000" rIns="216000" bIns="180000" numCol="1" spcCol="0" rtlCol="0" fromWordArt="0" anchor="ctr" anchorCtr="0" forceAA="0" compatLnSpc="1">
            <a:prstTxWarp prst="textNoShape">
              <a:avLst/>
            </a:prstTxWarp>
            <a:spAutoFit/>
          </a:bodyPr>
          <a:lstStyle/>
          <a:p>
            <a:pPr>
              <a:spcAft>
                <a:spcPts val="0"/>
              </a:spcAft>
            </a:pPr>
            <a:r>
              <a:rPr lang="en-GB" sz="1800">
                <a:solidFill>
                  <a:srgbClr val="000000"/>
                </a:solidFill>
                <a:effectLst/>
                <a:latin typeface="Segoe UI Light" panose="020B0502040204020203" pitchFamily="34" charset="0"/>
                <a:ea typeface="Calibri" panose="020F0502020204030204" pitchFamily="34" charset="0"/>
                <a:cs typeface="Segoe UI Light" panose="020B0502040204020203" pitchFamily="34" charset="0"/>
              </a:rPr>
              <a:t>Scott's Add-ins for Xero</a:t>
            </a:r>
            <a:endParaRPr lang="en-IE" sz="1200">
              <a:effectLst/>
              <a:latin typeface="Segoe UI Light" panose="020B0502040204020203" pitchFamily="34" charset="0"/>
              <a:ea typeface="Calibri" panose="020F0502020204030204" pitchFamily="34" charset="0"/>
              <a:cs typeface="Segoe UI Light" panose="020B0502040204020203" pitchFamily="34" charset="0"/>
            </a:endParaRPr>
          </a:p>
        </xdr:txBody>
      </xdr:sp>
      <xdr:pic>
        <xdr:nvPicPr>
          <xdr:cNvPr id="35" name="Add-in_Icon" descr="Icon for Scott's Add-ins for Xero.">
            <a:extLst>
              <a:ext uri="{FF2B5EF4-FFF2-40B4-BE49-F238E27FC236}">
                <a16:creationId xmlns:a16="http://schemas.microsoft.com/office/drawing/2014/main" id="{676B5885-CE1D-41F5-B18C-0D99664E1A20}"/>
              </a:ext>
            </a:extLst>
          </xdr:cNvPr>
          <xdr:cNvPicPr/>
        </xdr:nvPicPr>
        <xdr:blipFill>
          <a:blip xmlns:r="http://schemas.openxmlformats.org/officeDocument/2006/relationships" r:embed="rId4"/>
          <a:stretch>
            <a:fillRect/>
          </a:stretch>
        </xdr:blipFill>
        <xdr:spPr bwMode="auto">
          <a:xfrm>
            <a:off x="912446" y="687754"/>
            <a:ext cx="291465" cy="289999"/>
          </a:xfrm>
          <a:prstGeom prst="rect">
            <a:avLst/>
          </a:prstGeom>
          <a:noFill/>
        </xdr:spPr>
      </xdr:pic>
    </xdr:grp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16</v>
  </rv>
</rvData>
</file>

<file path=xl/richData/rdrichvaluestructure.xml><?xml version="1.0" encoding="utf-8"?>
<rvStructures xmlns="http://schemas.microsoft.com/office/spreadsheetml/2017/richdata" count="1">
  <s t="_error">
    <k n="errorType" t="i"/>
  </s>
</rvStructures>
</file>

<file path=xl/theme/theme1.xml><?xml version="1.0" encoding="utf-8"?>
<a:theme xmlns:a="http://schemas.openxmlformats.org/drawingml/2006/main" name="Office Theme 2013 - 2022">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5">
    <wetp:webextensionref xmlns:r="http://schemas.openxmlformats.org/officeDocument/2006/relationships" r:id="rId1"/>
  </wetp:taskpane>
  <wetp:taskpane dockstate="right" visibility="0" width="0" row="0">
    <wetp:webextensionref xmlns:r="http://schemas.openxmlformats.org/officeDocument/2006/relationships" r:id="rId2"/>
  </wetp:taskpane>
</wetp:taskpanes>
</file>

<file path=xl/webextensions/webextension1.xml><?xml version="1.0" encoding="utf-8"?>
<we:webextension xmlns:we="http://schemas.microsoft.com/office/webextensions/webextension/2010/11" id="{9c1740b5-37d0-451a-9ccf-64e7e8414fac}">
  <we:reference id="WA200000095" version="1.1.1.0" store="en-001" storeType="OMEX"/>
  <we:alternateReferences/>
  <we:properties>
    <we:property name="scott.user_id" value="&quot;f8f78092-f095-4793-9c1d-69930b4e4ec5&quot;"/>
  </we:properties>
  <we:bindings/>
  <we:snapshot xmlns:r="http://schemas.openxmlformats.org/officeDocument/2006/relationships"/>
  <we:extLst>
    <a:ext xmlns:a="http://schemas.openxmlformats.org/drawingml/2006/main" uri="{D87F86FE-615C-45B5-9D79-34F1136793EB}">
      <we:containsCustomFunctions val="1"/>
    </a:ext>
    <a:ext xmlns:a="http://schemas.openxmlformats.org/drawingml/2006/main" uri="{7C84B067-C214-45C3-A712-C9D94CD141B2}">
      <we:customFunctionIdList>
        <we:customFunctionIds>_xldudf_SCOTT_DESC</we:customFunctionIds>
        <we:customFunctionIds>_xldudf_SCOTT_GL</we:customFunctionIds>
        <we:customFunctionIds>_xldudf_SCOTT_COMRANGE</we:customFunctionIds>
        <we:customFunctionIds>_xldudf_SCOTT_CHART</we:customFunctionIds>
        <we:customFunctionIds>_xldudf_SCOTT_ACCTNAME</we:customFunctionIds>
        <we:customFunctionIds>_xldudf_SCOTT_SUMTRANSACTIONS</we:customFunctionIds>
        <we:customFunctionIds>_xldudf_SCOTT_RANGE</we:customFunctionIds>
        <we:customFunctionIds>_xldudf_SCOTT_TRACK</we:customFunctionIds>
        <we:customFunctionIds>_xldudf_SCOTT_TRACKR</we:customFunctionIds>
        <we:customFunctionIds>_xldudf_SCOTT_TRACKM</we:customFunctionIds>
        <we:customFunctionIds>_xldudf_SCOTT_XBUDGET</we:customFunctionIds>
        <we:customFunctionIds>_xldudf_SCOTT_XNI</we:customFunctionIds>
        <we:customFunctionIds>_xldudf_SCOTT_QCLASS</we:customFunctionIds>
        <we:customFunctionIds>_xldudf_SCOTT_QCLASSR</we:customFunctionIds>
        <we:customFunctionIds>_xldudf_SCOTT_QDEPT</we:customFunctionIds>
        <we:customFunctionIds>_xldudf_SCOTT_QDEPTR</we:customFunctionIds>
        <we:customFunctionIds>_xldudf_SCOTT_QCLASS_DEPT</we:customFunctionIds>
        <we:customFunctionIds>_xldudf_SCOTT_QCUSTOMER</we:customFunctionIds>
        <we:customFunctionIds>_xldudf_SCOTT_QBUDGET</we:customFunctionIds>
        <we:customFunctionIds>_xldudf_SCOTT_QBUDGETALL</we:customFunctionIds>
      </we:customFunctionIdList>
    </a:ext>
  </we:extLst>
</we:webextension>
</file>

<file path=xl/webextensions/webextension2.xml><?xml version="1.0" encoding="utf-8"?>
<we:webextension xmlns:we="http://schemas.microsoft.com/office/webextensions/webextension/2010/11" id="{65EC3AFD-3904-4FFD-9A39-A5CDDD7E9A64}">
  <we:reference id="wa200000095" version="1.1.1.0" store="en-US" storeType="OMEX"/>
  <we:alternateReferences>
    <we:reference id="WA200000095" version="1.1.1.0" store=""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9E452-172E-C743-8C29-3B7C4C394195}">
  <dimension ref="A1"/>
  <sheetViews>
    <sheetView zoomScale="60" zoomScaleNormal="60" workbookViewId="0">
      <selection activeCell="Q21" sqref="Q21"/>
    </sheetView>
  </sheetViews>
  <sheetFormatPr baseColWidth="10" defaultColWidth="10.6640625" defaultRowHeight="16" x14ac:dyDescent="0.2"/>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093E0-7B1E-47CA-946D-98CA4296F14D}">
  <sheetPr>
    <tabColor rgb="FFFF0000"/>
  </sheetPr>
  <dimension ref="A1:G33"/>
  <sheetViews>
    <sheetView showGridLines="0" zoomScale="125" zoomScaleNormal="125" workbookViewId="0">
      <selection activeCell="B9" sqref="B9"/>
    </sheetView>
  </sheetViews>
  <sheetFormatPr baseColWidth="10" defaultColWidth="8.83203125" defaultRowHeight="16" x14ac:dyDescent="0.2"/>
  <cols>
    <col min="1" max="1" width="22.6640625" customWidth="1"/>
    <col min="2" max="2" width="13.1640625" customWidth="1"/>
    <col min="4" max="4" width="12.6640625" customWidth="1"/>
    <col min="6" max="6" width="10.33203125" bestFit="1" customWidth="1"/>
    <col min="7" max="7" width="10.6640625" customWidth="1"/>
  </cols>
  <sheetData>
    <row r="1" spans="1:7" x14ac:dyDescent="0.2">
      <c r="A1" s="2" t="s">
        <v>35</v>
      </c>
      <c r="G1" s="29">
        <v>0</v>
      </c>
    </row>
    <row r="2" spans="1:7" x14ac:dyDescent="0.2">
      <c r="A2" t="s">
        <v>24</v>
      </c>
    </row>
    <row r="3" spans="1:7" ht="17" thickBot="1" x14ac:dyDescent="0.25">
      <c r="A3" t="s">
        <v>43</v>
      </c>
    </row>
    <row r="4" spans="1:7" x14ac:dyDescent="0.2">
      <c r="A4" s="5" t="s">
        <v>0</v>
      </c>
      <c r="B4" s="6"/>
      <c r="C4" s="6"/>
      <c r="D4" s="6"/>
      <c r="E4" s="6"/>
      <c r="F4" s="6"/>
      <c r="G4" s="7"/>
    </row>
    <row r="5" spans="1:7" x14ac:dyDescent="0.2">
      <c r="A5" s="21" t="s">
        <v>25</v>
      </c>
      <c r="B5" s="37"/>
      <c r="C5" s="22"/>
      <c r="D5" s="22"/>
      <c r="E5" s="22"/>
      <c r="F5" s="22"/>
      <c r="G5" s="23"/>
    </row>
    <row r="6" spans="1:7" x14ac:dyDescent="0.2">
      <c r="A6" s="14" t="s">
        <v>1</v>
      </c>
      <c r="B6" s="27">
        <v>44562</v>
      </c>
      <c r="C6" s="10" t="s">
        <v>2</v>
      </c>
      <c r="D6" s="26">
        <f>DATE(YEAR(B6)+1,MONTH(B6),DAY(B6))-1</f>
        <v>44926</v>
      </c>
      <c r="E6" s="9" t="s">
        <v>3</v>
      </c>
      <c r="F6" s="9"/>
      <c r="G6" s="11"/>
    </row>
    <row r="7" spans="1:7" ht="17" thickBot="1" x14ac:dyDescent="0.25">
      <c r="A7" s="3" t="s">
        <v>33</v>
      </c>
      <c r="B7" s="28">
        <f ca="1">TODAY()</f>
        <v>44918</v>
      </c>
      <c r="C7" s="4"/>
      <c r="D7" s="8" t="s">
        <v>34</v>
      </c>
      <c r="E7" s="12"/>
      <c r="F7" s="12"/>
      <c r="G7" s="13"/>
    </row>
    <row r="8" spans="1:7" x14ac:dyDescent="0.2">
      <c r="B8" s="53"/>
      <c r="D8" s="54"/>
      <c r="E8" s="2"/>
      <c r="F8" s="2"/>
      <c r="G8" s="2"/>
    </row>
    <row r="9" spans="1:7" ht="19" x14ac:dyDescent="0.25">
      <c r="A9" s="55" t="s">
        <v>39</v>
      </c>
      <c r="B9" s="53"/>
      <c r="D9" s="54"/>
      <c r="E9" s="2"/>
      <c r="F9" s="2"/>
      <c r="G9" s="2"/>
    </row>
    <row r="10" spans="1:7" x14ac:dyDescent="0.2">
      <c r="B10" s="53"/>
      <c r="D10" s="54"/>
      <c r="E10" s="2"/>
      <c r="F10" s="2"/>
      <c r="G10" s="2"/>
    </row>
    <row r="11" spans="1:7" x14ac:dyDescent="0.2">
      <c r="A11" t="s">
        <v>40</v>
      </c>
      <c r="B11" s="53"/>
      <c r="D11" s="54"/>
      <c r="E11" s="2"/>
      <c r="F11" s="2"/>
      <c r="G11" s="2"/>
    </row>
    <row r="12" spans="1:7" x14ac:dyDescent="0.2">
      <c r="A12" t="s">
        <v>44</v>
      </c>
      <c r="B12" s="53"/>
      <c r="D12" s="54"/>
      <c r="E12" s="2"/>
      <c r="F12" s="2"/>
      <c r="G12" s="2"/>
    </row>
    <row r="13" spans="1:7" x14ac:dyDescent="0.2">
      <c r="A13" t="s">
        <v>41</v>
      </c>
      <c r="B13" s="53"/>
      <c r="D13" s="54"/>
      <c r="E13" s="2"/>
      <c r="F13" s="2"/>
      <c r="G13" s="2"/>
    </row>
    <row r="14" spans="1:7" x14ac:dyDescent="0.2">
      <c r="A14" t="s">
        <v>42</v>
      </c>
      <c r="B14" s="53"/>
      <c r="D14" s="54"/>
      <c r="E14" s="2"/>
      <c r="F14" s="2"/>
      <c r="G14" s="2"/>
    </row>
    <row r="15" spans="1:7" x14ac:dyDescent="0.2">
      <c r="A15" t="s">
        <v>53</v>
      </c>
      <c r="B15" s="53"/>
      <c r="D15" s="54"/>
      <c r="E15" s="2"/>
      <c r="F15" s="2"/>
      <c r="G15" s="2"/>
    </row>
    <row r="16" spans="1:7" x14ac:dyDescent="0.2">
      <c r="B16" s="53"/>
      <c r="D16" s="54"/>
      <c r="E16" s="2"/>
      <c r="F16" s="2"/>
      <c r="G16" s="2"/>
    </row>
    <row r="17" spans="1:7" ht="19" x14ac:dyDescent="0.25">
      <c r="A17" s="55" t="s">
        <v>45</v>
      </c>
      <c r="B17" s="53"/>
      <c r="D17" s="54"/>
      <c r="E17" s="2"/>
      <c r="F17" s="2"/>
      <c r="G17" s="2"/>
    </row>
    <row r="18" spans="1:7" x14ac:dyDescent="0.2">
      <c r="A18" s="58" t="s">
        <v>31</v>
      </c>
      <c r="B18" s="53"/>
      <c r="D18" s="54"/>
      <c r="E18" s="2"/>
      <c r="F18" s="2"/>
      <c r="G18" s="2"/>
    </row>
    <row r="19" spans="1:7" x14ac:dyDescent="0.2">
      <c r="A19" t="s">
        <v>46</v>
      </c>
      <c r="B19" s="53"/>
      <c r="D19" s="54"/>
      <c r="E19" s="2"/>
      <c r="F19" s="2"/>
      <c r="G19" s="2"/>
    </row>
    <row r="20" spans="1:7" x14ac:dyDescent="0.2">
      <c r="A20" t="s">
        <v>47</v>
      </c>
    </row>
    <row r="21" spans="1:7" x14ac:dyDescent="0.2">
      <c r="A21" s="59" t="s">
        <v>48</v>
      </c>
    </row>
    <row r="22" spans="1:7" x14ac:dyDescent="0.2">
      <c r="A22" s="60" t="s">
        <v>32</v>
      </c>
    </row>
    <row r="23" spans="1:7" x14ac:dyDescent="0.2">
      <c r="A23" s="60" t="s">
        <v>30</v>
      </c>
    </row>
    <row r="24" spans="1:7" x14ac:dyDescent="0.2">
      <c r="A24" t="s">
        <v>49</v>
      </c>
    </row>
    <row r="25" spans="1:7" x14ac:dyDescent="0.2">
      <c r="A25" s="60" t="s">
        <v>50</v>
      </c>
    </row>
    <row r="26" spans="1:7" x14ac:dyDescent="0.2">
      <c r="A26" s="60" t="s">
        <v>51</v>
      </c>
    </row>
    <row r="27" spans="1:7" x14ac:dyDescent="0.2">
      <c r="A27" s="25" t="s">
        <v>52</v>
      </c>
    </row>
    <row r="28" spans="1:7" x14ac:dyDescent="0.2">
      <c r="A28" s="25"/>
    </row>
    <row r="29" spans="1:7" x14ac:dyDescent="0.2">
      <c r="A29" s="25"/>
    </row>
    <row r="32" spans="1:7" x14ac:dyDescent="0.2">
      <c r="A32" s="25"/>
    </row>
    <row r="33" spans="1:1" x14ac:dyDescent="0.2">
      <c r="A33" s="25"/>
    </row>
  </sheetData>
  <protectedRanges>
    <protectedRange algorithmName="SHA-512" hashValue="9abSs2YHi4ufIhacelH6QYThDYpwMtqV48bPzITIc3IAgys9Eyk81/6gvofsucheUVXvJdwqwqrx5BnUaUqprQ==" saltValue="3R2hkNQUszRNtf/ReH4caw==" spinCount="100000" sqref="G1" name="Range1"/>
  </protectedRange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AD354-2268-43B6-8536-B8D9028C375A}">
  <sheetPr>
    <tabColor rgb="FF92D050"/>
  </sheetPr>
  <dimension ref="A1:L229"/>
  <sheetViews>
    <sheetView tabSelected="1" zoomScale="113" zoomScaleNormal="125" workbookViewId="0">
      <selection activeCell="A2" sqref="A2:G2"/>
    </sheetView>
  </sheetViews>
  <sheetFormatPr baseColWidth="10" defaultColWidth="8.83203125" defaultRowHeight="16" x14ac:dyDescent="0.2"/>
  <cols>
    <col min="1" max="1" width="11.33203125" customWidth="1"/>
    <col min="2" max="2" width="25.6640625" customWidth="1"/>
    <col min="3" max="3" width="13.6640625" customWidth="1"/>
    <col min="4" max="4" width="16.6640625" customWidth="1"/>
    <col min="5" max="5" width="14.6640625" customWidth="1"/>
    <col min="6" max="6" width="15.33203125" customWidth="1"/>
    <col min="7" max="7" width="15.6640625" customWidth="1"/>
    <col min="8" max="8" width="9" style="38" hidden="1" customWidth="1"/>
    <col min="9" max="9" width="12.83203125" style="38" hidden="1" customWidth="1"/>
    <col min="10" max="10" width="10.5" bestFit="1" customWidth="1"/>
    <col min="11" max="11" width="13.33203125" customWidth="1"/>
    <col min="18" max="18" width="11.83203125" customWidth="1"/>
    <col min="19" max="19" width="15.1640625" customWidth="1"/>
  </cols>
  <sheetData>
    <row r="1" spans="1:12" ht="25" x14ac:dyDescent="0.2">
      <c r="A1" s="56" t="s">
        <v>4</v>
      </c>
      <c r="B1" s="56"/>
      <c r="C1" s="56"/>
      <c r="D1" s="56"/>
      <c r="E1" s="56"/>
      <c r="F1" s="56"/>
      <c r="G1" s="56"/>
    </row>
    <row r="2" spans="1:12" ht="18" x14ac:dyDescent="0.2">
      <c r="A2" s="57" t="s">
        <v>38</v>
      </c>
      <c r="B2" s="57"/>
      <c r="C2" s="57"/>
      <c r="D2" s="57"/>
      <c r="E2" s="57"/>
      <c r="F2" s="57"/>
      <c r="G2" s="57"/>
    </row>
    <row r="3" spans="1:12" ht="18" customHeight="1" x14ac:dyDescent="0.2">
      <c r="A3" s="35" t="s">
        <v>36</v>
      </c>
      <c r="B3" s="36">
        <f ca="1">+Information!B7</f>
        <v>44918</v>
      </c>
      <c r="C3" s="35"/>
      <c r="D3" s="35"/>
      <c r="E3" s="35"/>
      <c r="F3" s="35"/>
      <c r="G3" s="49"/>
    </row>
    <row r="4" spans="1:12" ht="18" customHeight="1" thickBot="1" x14ac:dyDescent="0.25">
      <c r="A4" s="30"/>
      <c r="B4" s="31"/>
      <c r="C4" s="24"/>
      <c r="D4" s="24"/>
      <c r="E4" s="24"/>
      <c r="F4" s="24"/>
      <c r="G4" s="24"/>
    </row>
    <row r="5" spans="1:12" ht="19" thickBot="1" x14ac:dyDescent="0.25">
      <c r="A5" s="24"/>
      <c r="B5" s="32" t="s">
        <v>37</v>
      </c>
      <c r="C5" s="32"/>
      <c r="D5" s="33"/>
      <c r="E5" s="33">
        <f ca="1">SUM(E8:E1048576)</f>
        <v>0</v>
      </c>
      <c r="F5" s="33">
        <f ca="1">SUM(F8:F1048576)</f>
        <v>0</v>
      </c>
      <c r="G5" s="34">
        <f ca="1">(+E5-F5)</f>
        <v>0</v>
      </c>
      <c r="L5" s="52"/>
    </row>
    <row r="6" spans="1:12" x14ac:dyDescent="0.2">
      <c r="D6" s="39" t="s">
        <v>19</v>
      </c>
      <c r="E6" s="40" t="s">
        <v>6</v>
      </c>
      <c r="F6" s="40" t="s">
        <v>5</v>
      </c>
      <c r="H6" s="38" t="s">
        <v>22</v>
      </c>
      <c r="I6" s="38" t="s">
        <v>23</v>
      </c>
    </row>
    <row r="7" spans="1:12" x14ac:dyDescent="0.2">
      <c r="A7" s="41"/>
      <c r="B7" s="41"/>
      <c r="C7" s="41"/>
      <c r="D7" s="42" cm="1">
        <f t="array" aca="1" ref="D7" ca="1">IFERROR(IF(I7="PL",_xldudf_SCOTT_GL(Information!$B$5,'Trial Balance'!$A7,Information!$B$6,Information!$B$7),_xldudf_SCOTT_GL(Information!$B$5,'Trial Balance'!$A7,Information!$G$1,Information!$B$7)),0)</f>
        <v>0</v>
      </c>
      <c r="E7" s="20">
        <f t="shared" ref="E7:E38" ca="1" si="0">IF(AND($H7="Debit",$D7&gt;0),D7,IF(AND($H7="Credit",$D7&lt;0),-D7,0))</f>
        <v>0</v>
      </c>
      <c r="F7" s="20">
        <f t="shared" ref="F7:F38" ca="1" si="1">IF(AND($H7="Credit",$D7&gt;0),$D7,IF(AND($H7="Debit",$D7&lt;0),-$D7,0))</f>
        <v>0</v>
      </c>
      <c r="H7" s="38" t="str">
        <f>IF(ISERROR(VLOOKUP($C7,Tables!$A$2:$A$16,1,FALSE)),"Credit","Debit")</f>
        <v>Credit</v>
      </c>
      <c r="I7" s="38" t="str">
        <f>IF(ISERROR(VLOOKUP($C7,Tables!$D$2:$D$10,1,FALSE)),"PL","BS")</f>
        <v>PL</v>
      </c>
    </row>
    <row r="8" spans="1:12" s="62" customFormat="1" x14ac:dyDescent="0.2">
      <c r="A8" s="61" t="e" cm="1" vm="1">
        <f t="array" ref="A8">_xldudf_SCOTT_CHART(Information!B5)</f>
        <v>#VALUE!</v>
      </c>
      <c r="B8" s="61"/>
      <c r="C8" s="61"/>
      <c r="D8" s="50" cm="1">
        <f t="array" aca="1" ref="D8" ca="1">IFERROR(IF(I8="PL",_xldudf_SCOTT_GL(Information!$B$5,'Trial Balance'!$A8,Information!$B$6,Information!$B$7),_xldudf_SCOTT_GL(Information!$B$5,'Trial Balance'!$A8,Information!$G$1,Information!$B$7)),0)</f>
        <v>0</v>
      </c>
      <c r="E8" s="51">
        <f t="shared" ca="1" si="0"/>
        <v>0</v>
      </c>
      <c r="F8" s="51">
        <f t="shared" ca="1" si="1"/>
        <v>0</v>
      </c>
      <c r="H8" s="63" t="str">
        <f>IF(ISERROR(VLOOKUP($C8,Tables!$A$2:$A$16,1,FALSE)),"Credit","Debit")</f>
        <v>Credit</v>
      </c>
      <c r="I8" s="63" t="str">
        <f>IF(ISERROR(VLOOKUP($C8,Tables!$D$2:$D$10,1,FALSE)),"PL","BS")</f>
        <v>PL</v>
      </c>
    </row>
    <row r="9" spans="1:12" x14ac:dyDescent="0.2">
      <c r="A9" s="43"/>
      <c r="B9" s="43"/>
      <c r="C9" s="43"/>
      <c r="D9" s="42" cm="1">
        <f t="array" aca="1" ref="D9" ca="1">IFERROR(IF(I9="PL",_xldudf_SCOTT_GL(Information!$B$5,'Trial Balance'!$A9,Information!$B$6,Information!$B$7),_xldudf_SCOTT_GL(Information!$B$5,'Trial Balance'!$A9,Information!$G$1,Information!$B$7)),0)</f>
        <v>0</v>
      </c>
      <c r="E9" s="20">
        <f t="shared" ca="1" si="0"/>
        <v>0</v>
      </c>
      <c r="F9" s="20">
        <f t="shared" ca="1" si="1"/>
        <v>0</v>
      </c>
      <c r="H9" s="38" t="str">
        <f>IF(ISERROR(VLOOKUP($C9,Tables!$A$2:$A$16,1,FALSE)),"Credit","Debit")</f>
        <v>Credit</v>
      </c>
      <c r="I9" s="38" t="str">
        <f>IF(ISERROR(VLOOKUP($C9,Tables!$D$2:$D$10,1,FALSE)),"PL","BS")</f>
        <v>PL</v>
      </c>
    </row>
    <row r="10" spans="1:12" x14ac:dyDescent="0.2">
      <c r="A10" s="43"/>
      <c r="B10" s="43"/>
      <c r="C10" s="43"/>
      <c r="D10" s="42" cm="1">
        <f t="array" aca="1" ref="D10" ca="1">IFERROR(IF(I10="PL",_xldudf_SCOTT_GL(Information!$B$5,'Trial Balance'!$A10,Information!$B$6,Information!$B$7),_xldudf_SCOTT_GL(Information!$B$5,'Trial Balance'!$A10,Information!$G$1,Information!$B$7)),0)</f>
        <v>0</v>
      </c>
      <c r="E10" s="20">
        <f t="shared" ca="1" si="0"/>
        <v>0</v>
      </c>
      <c r="F10" s="20">
        <f t="shared" ca="1" si="1"/>
        <v>0</v>
      </c>
      <c r="G10" s="17"/>
      <c r="H10" s="38" t="str">
        <f>IF(ISERROR(VLOOKUP($C10,Tables!$A$2:$A$16,1,FALSE)),"Credit","Debit")</f>
        <v>Credit</v>
      </c>
      <c r="I10" s="38" t="str">
        <f>IF(ISERROR(VLOOKUP($C10,Tables!$D$2:$D$10,1,FALSE)),"PL","BS")</f>
        <v>PL</v>
      </c>
    </row>
    <row r="11" spans="1:12" x14ac:dyDescent="0.2">
      <c r="A11" s="43"/>
      <c r="B11" s="43"/>
      <c r="C11" s="43"/>
      <c r="D11" s="42" cm="1">
        <f t="array" aca="1" ref="D11" ca="1">IFERROR(IF(I11="PL",_xldudf_SCOTT_GL(Information!$B$5,'Trial Balance'!$A11,Information!$B$6,Information!$B$7),_xldudf_SCOTT_GL(Information!$B$5,'Trial Balance'!$A11,Information!$G$1,Information!$B$7)),0)</f>
        <v>0</v>
      </c>
      <c r="E11" s="20">
        <f t="shared" ca="1" si="0"/>
        <v>0</v>
      </c>
      <c r="F11" s="20">
        <f t="shared" ca="1" si="1"/>
        <v>0</v>
      </c>
      <c r="G11" s="17"/>
      <c r="H11" s="38" t="str">
        <f>IF(ISERROR(VLOOKUP($C11,Tables!$A$2:$A$16,1,FALSE)),"Credit","Debit")</f>
        <v>Credit</v>
      </c>
      <c r="I11" s="38" t="str">
        <f>IF(ISERROR(VLOOKUP($C11,Tables!$D$2:$D$10,1,FALSE)),"PL","BS")</f>
        <v>PL</v>
      </c>
    </row>
    <row r="12" spans="1:12" x14ac:dyDescent="0.2">
      <c r="A12" s="43"/>
      <c r="B12" s="43"/>
      <c r="C12" s="43"/>
      <c r="D12" s="42" cm="1">
        <f t="array" aca="1" ref="D12" ca="1">IFERROR(IF(I12="PL",_xldudf_SCOTT_GL(Information!$B$5,'Trial Balance'!$A12,Information!$B$6,Information!$B$7),_xldudf_SCOTT_GL(Information!$B$5,'Trial Balance'!$A12,Information!$G$1,Information!$B$7)),0)</f>
        <v>0</v>
      </c>
      <c r="E12" s="20">
        <f t="shared" ca="1" si="0"/>
        <v>0</v>
      </c>
      <c r="F12" s="20">
        <f t="shared" ca="1" si="1"/>
        <v>0</v>
      </c>
      <c r="G12" s="17"/>
      <c r="H12" s="38" t="str">
        <f>IF(ISERROR(VLOOKUP($C12,Tables!$A$2:$A$16,1,FALSE)),"Credit","Debit")</f>
        <v>Credit</v>
      </c>
      <c r="I12" s="38" t="str">
        <f>IF(ISERROR(VLOOKUP($C12,Tables!$D$2:$D$10,1,FALSE)),"PL","BS")</f>
        <v>PL</v>
      </c>
    </row>
    <row r="13" spans="1:12" x14ac:dyDescent="0.2">
      <c r="A13" s="43"/>
      <c r="B13" s="43"/>
      <c r="C13" s="43"/>
      <c r="D13" s="42" cm="1">
        <f t="array" aca="1" ref="D13" ca="1">IFERROR(IF(I13="PL",_xldudf_SCOTT_GL(Information!$B$5,'Trial Balance'!$A13,Information!$B$6,Information!$B$7),_xldudf_SCOTT_GL(Information!$B$5,'Trial Balance'!$A13,Information!$G$1,Information!$B$7)),0)</f>
        <v>0</v>
      </c>
      <c r="E13" s="20">
        <f t="shared" ca="1" si="0"/>
        <v>0</v>
      </c>
      <c r="F13" s="20">
        <f t="shared" ca="1" si="1"/>
        <v>0</v>
      </c>
      <c r="G13" s="17"/>
      <c r="H13" s="38" t="str">
        <f>IF(ISERROR(VLOOKUP($C13,Tables!$A$2:$A$16,1,FALSE)),"Credit","Debit")</f>
        <v>Credit</v>
      </c>
      <c r="I13" s="38" t="str">
        <f>IF(ISERROR(VLOOKUP($C13,Tables!$D$2:$D$10,1,FALSE)),"PL","BS")</f>
        <v>PL</v>
      </c>
    </row>
    <row r="14" spans="1:12" x14ac:dyDescent="0.2">
      <c r="A14" s="43"/>
      <c r="B14" s="43"/>
      <c r="C14" s="43"/>
      <c r="D14" s="42" cm="1">
        <f t="array" aca="1" ref="D14" ca="1">IFERROR(IF(I14="PL",_xldudf_SCOTT_GL(Information!$B$5,'Trial Balance'!$A14,Information!$B$6,Information!$B$7),_xldudf_SCOTT_GL(Information!$B$5,'Trial Balance'!$A14,Information!$G$1,Information!$B$7)),0)</f>
        <v>0</v>
      </c>
      <c r="E14" s="20">
        <f t="shared" ca="1" si="0"/>
        <v>0</v>
      </c>
      <c r="F14" s="20">
        <f t="shared" ca="1" si="1"/>
        <v>0</v>
      </c>
      <c r="G14" s="17"/>
      <c r="H14" s="38" t="str">
        <f>IF(ISERROR(VLOOKUP($C14,Tables!$A$2:$A$16,1,FALSE)),"Credit","Debit")</f>
        <v>Credit</v>
      </c>
      <c r="I14" s="38" t="str">
        <f>IF(ISERROR(VLOOKUP($C14,Tables!$D$2:$D$10,1,FALSE)),"PL","BS")</f>
        <v>PL</v>
      </c>
    </row>
    <row r="15" spans="1:12" x14ac:dyDescent="0.2">
      <c r="A15" s="43"/>
      <c r="B15" s="43"/>
      <c r="C15" s="43"/>
      <c r="D15" s="42" cm="1">
        <f t="array" aca="1" ref="D15" ca="1">IFERROR(IF(I15="PL",_xldudf_SCOTT_GL(Information!$B$5,'Trial Balance'!$A15,Information!$B$6,Information!$B$7),_xldudf_SCOTT_GL(Information!$B$5,'Trial Balance'!$A15,Information!$G$1,Information!$B$7)),0)</f>
        <v>0</v>
      </c>
      <c r="E15" s="20">
        <f t="shared" ca="1" si="0"/>
        <v>0</v>
      </c>
      <c r="F15" s="20">
        <f t="shared" ca="1" si="1"/>
        <v>0</v>
      </c>
      <c r="G15" s="17"/>
      <c r="H15" s="38" t="str">
        <f>IF(ISERROR(VLOOKUP($C15,Tables!$A$2:$A$16,1,FALSE)),"Credit","Debit")</f>
        <v>Credit</v>
      </c>
      <c r="I15" s="38" t="str">
        <f>IF(ISERROR(VLOOKUP($C15,Tables!$D$2:$D$10,1,FALSE)),"PL","BS")</f>
        <v>PL</v>
      </c>
    </row>
    <row r="16" spans="1:12" x14ac:dyDescent="0.2">
      <c r="A16" s="43"/>
      <c r="B16" s="43"/>
      <c r="C16" s="43"/>
      <c r="D16" s="42" cm="1">
        <f t="array" aca="1" ref="D16" ca="1">IFERROR(IF(I16="PL",_xldudf_SCOTT_GL(Information!$B$5,'Trial Balance'!$A16,Information!$B$6,Information!$B$7),_xldudf_SCOTT_GL(Information!$B$5,'Trial Balance'!$A16,Information!$G$1,Information!$B$7)),0)</f>
        <v>0</v>
      </c>
      <c r="E16" s="20">
        <f t="shared" ca="1" si="0"/>
        <v>0</v>
      </c>
      <c r="F16" s="20">
        <f t="shared" ca="1" si="1"/>
        <v>0</v>
      </c>
      <c r="G16" s="17"/>
      <c r="H16" s="38" t="str">
        <f>IF(ISERROR(VLOOKUP($C16,Tables!$A$2:$A$16,1,FALSE)),"Credit","Debit")</f>
        <v>Credit</v>
      </c>
      <c r="I16" s="38" t="str">
        <f>IF(ISERROR(VLOOKUP($C16,Tables!$D$2:$D$10,1,FALSE)),"PL","BS")</f>
        <v>PL</v>
      </c>
    </row>
    <row r="17" spans="1:9" x14ac:dyDescent="0.2">
      <c r="A17" s="43"/>
      <c r="B17" s="43"/>
      <c r="C17" s="43"/>
      <c r="D17" s="42" cm="1">
        <f t="array" aca="1" ref="D17" ca="1">IFERROR(IF(I17="PL",_xldudf_SCOTT_GL(Information!$B$5,'Trial Balance'!$A17,Information!$B$6,Information!$B$7),_xldudf_SCOTT_GL(Information!$B$5,'Trial Balance'!$A17,Information!$G$1,Information!$B$7)),0)</f>
        <v>0</v>
      </c>
      <c r="E17" s="20">
        <f t="shared" ca="1" si="0"/>
        <v>0</v>
      </c>
      <c r="F17" s="20">
        <f t="shared" ca="1" si="1"/>
        <v>0</v>
      </c>
      <c r="G17" s="17"/>
      <c r="H17" s="38" t="str">
        <f>IF(ISERROR(VLOOKUP($C17,Tables!$A$2:$A$16,1,FALSE)),"Credit","Debit")</f>
        <v>Credit</v>
      </c>
      <c r="I17" s="38" t="str">
        <f>IF(ISERROR(VLOOKUP($C17,Tables!$D$2:$D$10,1,FALSE)),"PL","BS")</f>
        <v>PL</v>
      </c>
    </row>
    <row r="18" spans="1:9" x14ac:dyDescent="0.2">
      <c r="A18" s="43"/>
      <c r="B18" s="43"/>
      <c r="C18" s="43"/>
      <c r="D18" s="42" cm="1">
        <f t="array" aca="1" ref="D18" ca="1">IFERROR(IF(I18="PL",_xldudf_SCOTT_GL(Information!$B$5,'Trial Balance'!$A18,Information!$B$6,Information!$B$7),_xldudf_SCOTT_GL(Information!$B$5,'Trial Balance'!$A18,Information!$G$1,Information!$B$7)),0)</f>
        <v>0</v>
      </c>
      <c r="E18" s="20">
        <f t="shared" ca="1" si="0"/>
        <v>0</v>
      </c>
      <c r="F18" s="20">
        <f t="shared" ca="1" si="1"/>
        <v>0</v>
      </c>
      <c r="G18" s="17"/>
      <c r="H18" s="38" t="str">
        <f>IF(ISERROR(VLOOKUP($C18,Tables!$A$2:$A$16,1,FALSE)),"Credit","Debit")</f>
        <v>Credit</v>
      </c>
      <c r="I18" s="38" t="str">
        <f>IF(ISERROR(VLOOKUP($C18,Tables!$D$2:$D$10,1,FALSE)),"PL","BS")</f>
        <v>PL</v>
      </c>
    </row>
    <row r="19" spans="1:9" x14ac:dyDescent="0.2">
      <c r="A19" s="43"/>
      <c r="B19" s="43"/>
      <c r="C19" s="43"/>
      <c r="D19" s="42" cm="1">
        <f t="array" aca="1" ref="D19" ca="1">IFERROR(IF(I19="PL",_xldudf_SCOTT_GL(Information!$B$5,'Trial Balance'!$A19,Information!$B$6,Information!$B$7),_xldudf_SCOTT_GL(Information!$B$5,'Trial Balance'!$A19,Information!$G$1,Information!$B$7)),0)</f>
        <v>0</v>
      </c>
      <c r="E19" s="20">
        <f t="shared" ca="1" si="0"/>
        <v>0</v>
      </c>
      <c r="F19" s="20">
        <f t="shared" ca="1" si="1"/>
        <v>0</v>
      </c>
      <c r="G19" s="17"/>
      <c r="H19" s="38" t="str">
        <f>IF(ISERROR(VLOOKUP($C19,Tables!$A$2:$A$16,1,FALSE)),"Credit","Debit")</f>
        <v>Credit</v>
      </c>
      <c r="I19" s="38" t="str">
        <f>IF(ISERROR(VLOOKUP($C19,Tables!$D$2:$D$10,1,FALSE)),"PL","BS")</f>
        <v>PL</v>
      </c>
    </row>
    <row r="20" spans="1:9" x14ac:dyDescent="0.2">
      <c r="A20" s="43"/>
      <c r="B20" s="43"/>
      <c r="C20" s="43"/>
      <c r="D20" s="42" cm="1">
        <f t="array" aca="1" ref="D20" ca="1">IFERROR(IF(I20="PL",_xldudf_SCOTT_GL(Information!$B$5,'Trial Balance'!$A20,Information!$B$6,Information!$B$7),_xldudf_SCOTT_GL(Information!$B$5,'Trial Balance'!$A20,Information!$G$1,Information!$B$7)),0)</f>
        <v>0</v>
      </c>
      <c r="E20" s="20">
        <f t="shared" ca="1" si="0"/>
        <v>0</v>
      </c>
      <c r="F20" s="20">
        <f t="shared" ca="1" si="1"/>
        <v>0</v>
      </c>
      <c r="G20" s="17"/>
      <c r="H20" s="38" t="str">
        <f>IF(ISERROR(VLOOKUP($C20,Tables!$A$2:$A$16,1,FALSE)),"Credit","Debit")</f>
        <v>Credit</v>
      </c>
      <c r="I20" s="38" t="str">
        <f>IF(ISERROR(VLOOKUP($C20,Tables!$D$2:$D$10,1,FALSE)),"PL","BS")</f>
        <v>PL</v>
      </c>
    </row>
    <row r="21" spans="1:9" x14ac:dyDescent="0.2">
      <c r="A21" s="43"/>
      <c r="B21" s="43"/>
      <c r="C21" s="43"/>
      <c r="D21" s="42" cm="1">
        <f t="array" aca="1" ref="D21" ca="1">IFERROR(IF(I21="PL",_xldudf_SCOTT_GL(Information!$B$5,'Trial Balance'!$A21,Information!$B$6,Information!$B$7),_xldudf_SCOTT_GL(Information!$B$5,'Trial Balance'!$A21,Information!$G$1,Information!$B$7)),0)</f>
        <v>0</v>
      </c>
      <c r="E21" s="20">
        <f t="shared" ca="1" si="0"/>
        <v>0</v>
      </c>
      <c r="F21" s="20">
        <f t="shared" ca="1" si="1"/>
        <v>0</v>
      </c>
      <c r="G21" s="17"/>
      <c r="H21" s="38" t="str">
        <f>IF(ISERROR(VLOOKUP($C21,Tables!$A$2:$A$16,1,FALSE)),"Credit","Debit")</f>
        <v>Credit</v>
      </c>
      <c r="I21" s="38" t="str">
        <f>IF(ISERROR(VLOOKUP($C21,Tables!$D$2:$D$10,1,FALSE)),"PL","BS")</f>
        <v>PL</v>
      </c>
    </row>
    <row r="22" spans="1:9" x14ac:dyDescent="0.2">
      <c r="A22" s="43"/>
      <c r="B22" s="43"/>
      <c r="C22" s="43"/>
      <c r="D22" s="42" cm="1">
        <f t="array" aca="1" ref="D22" ca="1">IFERROR(IF(I22="PL",_xldudf_SCOTT_GL(Information!$B$5,'Trial Balance'!$A22,Information!$B$6,Information!$B$7),_xldudf_SCOTT_GL(Information!$B$5,'Trial Balance'!$A22,Information!$G$1,Information!$B$7)),0)</f>
        <v>0</v>
      </c>
      <c r="E22" s="20">
        <f t="shared" ca="1" si="0"/>
        <v>0</v>
      </c>
      <c r="F22" s="20">
        <f t="shared" ca="1" si="1"/>
        <v>0</v>
      </c>
      <c r="G22" s="17"/>
      <c r="H22" s="38" t="str">
        <f>IF(ISERROR(VLOOKUP($C22,Tables!$A$2:$A$16,1,FALSE)),"Credit","Debit")</f>
        <v>Credit</v>
      </c>
      <c r="I22" s="38" t="str">
        <f>IF(ISERROR(VLOOKUP($C22,Tables!$D$2:$D$10,1,FALSE)),"PL","BS")</f>
        <v>PL</v>
      </c>
    </row>
    <row r="23" spans="1:9" x14ac:dyDescent="0.2">
      <c r="A23" s="43"/>
      <c r="B23" s="43"/>
      <c r="C23" s="43"/>
      <c r="D23" s="42" cm="1">
        <f t="array" aca="1" ref="D23" ca="1">IFERROR(IF(I23="PL",_xldudf_SCOTT_GL(Information!$B$5,'Trial Balance'!$A23,Information!$B$6,Information!$B$7),_xldudf_SCOTT_GL(Information!$B$5,'Trial Balance'!$A23,Information!$G$1,Information!$B$7)),0)</f>
        <v>0</v>
      </c>
      <c r="E23" s="20">
        <f t="shared" ca="1" si="0"/>
        <v>0</v>
      </c>
      <c r="F23" s="20">
        <f t="shared" ca="1" si="1"/>
        <v>0</v>
      </c>
      <c r="G23" s="17"/>
      <c r="H23" s="38" t="str">
        <f>IF(ISERROR(VLOOKUP($C23,Tables!$A$2:$A$16,1,FALSE)),"Credit","Debit")</f>
        <v>Credit</v>
      </c>
      <c r="I23" s="38" t="str">
        <f>IF(ISERROR(VLOOKUP($C23,Tables!$D$2:$D$10,1,FALSE)),"PL","BS")</f>
        <v>PL</v>
      </c>
    </row>
    <row r="24" spans="1:9" x14ac:dyDescent="0.2">
      <c r="A24" s="43"/>
      <c r="B24" s="43"/>
      <c r="C24" s="43"/>
      <c r="D24" s="42" cm="1">
        <f t="array" aca="1" ref="D24" ca="1">IFERROR(IF(I24="PL",_xldudf_SCOTT_GL(Information!$B$5,'Trial Balance'!$A24,Information!$B$6,Information!$B$7),_xldudf_SCOTT_GL(Information!$B$5,'Trial Balance'!$A24,Information!$G$1,Information!$B$7)),0)</f>
        <v>0</v>
      </c>
      <c r="E24" s="20">
        <f t="shared" ca="1" si="0"/>
        <v>0</v>
      </c>
      <c r="F24" s="20">
        <f t="shared" ca="1" si="1"/>
        <v>0</v>
      </c>
      <c r="G24" s="17"/>
      <c r="H24" s="38" t="str">
        <f>IF(ISERROR(VLOOKUP($C24,Tables!$A$2:$A$16,1,FALSE)),"Credit","Debit")</f>
        <v>Credit</v>
      </c>
      <c r="I24" s="38" t="str">
        <f>IF(ISERROR(VLOOKUP($C24,Tables!$D$2:$D$10,1,FALSE)),"PL","BS")</f>
        <v>PL</v>
      </c>
    </row>
    <row r="25" spans="1:9" x14ac:dyDescent="0.2">
      <c r="A25" s="43"/>
      <c r="B25" s="43"/>
      <c r="C25" s="43"/>
      <c r="D25" s="42" cm="1">
        <f t="array" aca="1" ref="D25" ca="1">IFERROR(IF(I25="PL",_xldudf_SCOTT_GL(Information!$B$5,'Trial Balance'!$A25,Information!$B$6,Information!$B$7),_xldudf_SCOTT_GL(Information!$B$5,'Trial Balance'!$A25,Information!$G$1,Information!$B$7)),0)</f>
        <v>0</v>
      </c>
      <c r="E25" s="20">
        <f t="shared" ca="1" si="0"/>
        <v>0</v>
      </c>
      <c r="F25" s="20">
        <f t="shared" ca="1" si="1"/>
        <v>0</v>
      </c>
      <c r="G25" s="17"/>
      <c r="H25" s="38" t="str">
        <f>IF(ISERROR(VLOOKUP($C25,Tables!$A$2:$A$16,1,FALSE)),"Credit","Debit")</f>
        <v>Credit</v>
      </c>
      <c r="I25" s="38" t="str">
        <f>IF(ISERROR(VLOOKUP($C25,Tables!$D$2:$D$10,1,FALSE)),"PL","BS")</f>
        <v>PL</v>
      </c>
    </row>
    <row r="26" spans="1:9" x14ac:dyDescent="0.2">
      <c r="A26" s="43"/>
      <c r="B26" s="43"/>
      <c r="C26" s="43"/>
      <c r="D26" s="42" cm="1">
        <f t="array" aca="1" ref="D26" ca="1">IFERROR(IF(I26="PL",_xldudf_SCOTT_GL(Information!$B$5,'Trial Balance'!$A26,Information!$B$6,Information!$B$7),_xldudf_SCOTT_GL(Information!$B$5,'Trial Balance'!$A26,Information!$G$1,Information!$B$7)),0)</f>
        <v>0</v>
      </c>
      <c r="E26" s="20">
        <f t="shared" ca="1" si="0"/>
        <v>0</v>
      </c>
      <c r="F26" s="20">
        <f t="shared" ca="1" si="1"/>
        <v>0</v>
      </c>
      <c r="G26" s="17"/>
      <c r="H26" s="38" t="str">
        <f>IF(ISERROR(VLOOKUP($C26,Tables!$A$2:$A$16,1,FALSE)),"Credit","Debit")</f>
        <v>Credit</v>
      </c>
      <c r="I26" s="38" t="str">
        <f>IF(ISERROR(VLOOKUP($C26,Tables!$D$2:$D$10,1,FALSE)),"PL","BS")</f>
        <v>PL</v>
      </c>
    </row>
    <row r="27" spans="1:9" x14ac:dyDescent="0.2">
      <c r="A27" s="43"/>
      <c r="B27" s="43"/>
      <c r="C27" s="43"/>
      <c r="D27" s="50" cm="1">
        <f t="array" aca="1" ref="D27" ca="1">IFERROR(IF(I27="PL",_xldudf_SCOTT_GL(Information!$B$5,'Trial Balance'!$A27,Information!$B$6,Information!$B$7),_xldudf_SCOTT_GL(Information!$B$5,'Trial Balance'!$A27,Information!$G$1,Information!$B$7)),0)</f>
        <v>0</v>
      </c>
      <c r="E27" s="51">
        <f t="shared" ca="1" si="0"/>
        <v>0</v>
      </c>
      <c r="F27" s="51">
        <f t="shared" ca="1" si="1"/>
        <v>0</v>
      </c>
      <c r="G27" s="17"/>
      <c r="H27" s="38" t="str">
        <f>IF(ISERROR(VLOOKUP($C27,Tables!$A$2:$A$16,1,FALSE)),"Credit","Debit")</f>
        <v>Credit</v>
      </c>
      <c r="I27" s="38" t="str">
        <f>IF(ISERROR(VLOOKUP($C27,Tables!$D$2:$D$10,1,FALSE)),"PL","BS")</f>
        <v>PL</v>
      </c>
    </row>
    <row r="28" spans="1:9" x14ac:dyDescent="0.2">
      <c r="A28" s="43"/>
      <c r="B28" s="43"/>
      <c r="C28" s="43"/>
      <c r="D28" s="42" cm="1">
        <f t="array" aca="1" ref="D28" ca="1">IFERROR(IF(I28="PL",_xldudf_SCOTT_GL(Information!$B$5,'Trial Balance'!$A28,Information!$B$6,Information!$B$7),_xldudf_SCOTT_GL(Information!$B$5,'Trial Balance'!$A28,Information!$G$1,Information!$B$7)),0)</f>
        <v>0</v>
      </c>
      <c r="E28" s="20">
        <f t="shared" ca="1" si="0"/>
        <v>0</v>
      </c>
      <c r="F28" s="20">
        <f t="shared" ca="1" si="1"/>
        <v>0</v>
      </c>
      <c r="G28" s="17"/>
      <c r="H28" s="38" t="str">
        <f>IF(ISERROR(VLOOKUP($C28,Tables!$A$2:$A$16,1,FALSE)),"Credit","Debit")</f>
        <v>Credit</v>
      </c>
      <c r="I28" s="38" t="str">
        <f>IF(ISERROR(VLOOKUP($C28,Tables!$D$2:$D$10,1,FALSE)),"PL","BS")</f>
        <v>PL</v>
      </c>
    </row>
    <row r="29" spans="1:9" x14ac:dyDescent="0.2">
      <c r="A29" s="43"/>
      <c r="B29" s="43"/>
      <c r="C29" s="43"/>
      <c r="D29" s="42" cm="1">
        <f t="array" aca="1" ref="D29" ca="1">IFERROR(IF(I29="PL",_xldudf_SCOTT_GL(Information!$B$5,'Trial Balance'!$A29,Information!$B$6,Information!$B$7),_xldudf_SCOTT_GL(Information!$B$5,'Trial Balance'!$A29,Information!$G$1,Information!$B$7)),0)</f>
        <v>0</v>
      </c>
      <c r="E29" s="20">
        <f t="shared" ca="1" si="0"/>
        <v>0</v>
      </c>
      <c r="F29" s="20">
        <f t="shared" ca="1" si="1"/>
        <v>0</v>
      </c>
      <c r="G29" s="17"/>
      <c r="H29" s="38" t="str">
        <f>IF(ISERROR(VLOOKUP($C29,Tables!$A$2:$A$16,1,FALSE)),"Credit","Debit")</f>
        <v>Credit</v>
      </c>
      <c r="I29" s="38" t="str">
        <f>IF(ISERROR(VLOOKUP($C29,Tables!$D$2:$D$10,1,FALSE)),"PL","BS")</f>
        <v>PL</v>
      </c>
    </row>
    <row r="30" spans="1:9" x14ac:dyDescent="0.2">
      <c r="A30" s="43"/>
      <c r="B30" s="43"/>
      <c r="C30" s="43"/>
      <c r="D30" s="42" cm="1">
        <f t="array" aca="1" ref="D30" ca="1">IFERROR(IF(I30="PL",_xldudf_SCOTT_GL(Information!$B$5,'Trial Balance'!$A30,Information!$B$6,Information!$B$7),_xldudf_SCOTT_GL(Information!$B$5,'Trial Balance'!$A30,Information!$G$1,Information!$B$7)),0)</f>
        <v>0</v>
      </c>
      <c r="E30" s="20">
        <f t="shared" ca="1" si="0"/>
        <v>0</v>
      </c>
      <c r="F30" s="20">
        <f t="shared" ca="1" si="1"/>
        <v>0</v>
      </c>
      <c r="G30" s="17"/>
      <c r="H30" s="38" t="str">
        <f>IF(ISERROR(VLOOKUP($C30,Tables!$A$2:$A$16,1,FALSE)),"Credit","Debit")</f>
        <v>Credit</v>
      </c>
      <c r="I30" s="38" t="str">
        <f>IF(ISERROR(VLOOKUP($C30,Tables!$D$2:$D$10,1,FALSE)),"PL","BS")</f>
        <v>PL</v>
      </c>
    </row>
    <row r="31" spans="1:9" x14ac:dyDescent="0.2">
      <c r="A31" s="43"/>
      <c r="B31" s="43"/>
      <c r="C31" s="43"/>
      <c r="D31" s="42" cm="1">
        <f t="array" aca="1" ref="D31" ca="1">IFERROR(IF(I31="PL",_xldudf_SCOTT_GL(Information!$B$5,'Trial Balance'!$A31,Information!$B$6,Information!$B$7),_xldudf_SCOTT_GL(Information!$B$5,'Trial Balance'!$A31,Information!$G$1,Information!$B$7)),0)</f>
        <v>0</v>
      </c>
      <c r="E31" s="20">
        <f t="shared" ca="1" si="0"/>
        <v>0</v>
      </c>
      <c r="F31" s="20">
        <f t="shared" ca="1" si="1"/>
        <v>0</v>
      </c>
      <c r="G31" s="17"/>
      <c r="H31" s="38" t="str">
        <f>IF(ISERROR(VLOOKUP($C31,Tables!$A$2:$A$16,1,FALSE)),"Credit","Debit")</f>
        <v>Credit</v>
      </c>
      <c r="I31" s="38" t="str">
        <f>IF(ISERROR(VLOOKUP($C31,Tables!$D$2:$D$10,1,FALSE)),"PL","BS")</f>
        <v>PL</v>
      </c>
    </row>
    <row r="32" spans="1:9" x14ac:dyDescent="0.2">
      <c r="A32" s="43"/>
      <c r="B32" s="43"/>
      <c r="C32" s="43"/>
      <c r="D32" s="42" cm="1">
        <f t="array" aca="1" ref="D32" ca="1">IFERROR(IF(I32="PL",_xldudf_SCOTT_GL(Information!$B$5,'Trial Balance'!$A32,Information!$B$6,Information!$B$7),_xldudf_SCOTT_GL(Information!$B$5,'Trial Balance'!$A32,Information!$G$1,Information!$B$7)),0)</f>
        <v>0</v>
      </c>
      <c r="E32" s="20">
        <f t="shared" ca="1" si="0"/>
        <v>0</v>
      </c>
      <c r="F32" s="20">
        <f t="shared" ca="1" si="1"/>
        <v>0</v>
      </c>
      <c r="G32" s="17"/>
      <c r="H32" s="38" t="str">
        <f>IF(ISERROR(VLOOKUP($C32,Tables!$A$2:$A$16,1,FALSE)),"Credit","Debit")</f>
        <v>Credit</v>
      </c>
      <c r="I32" s="38" t="str">
        <f>IF(ISERROR(VLOOKUP($C32,Tables!$D$2:$D$10,1,FALSE)),"PL","BS")</f>
        <v>PL</v>
      </c>
    </row>
    <row r="33" spans="1:12" x14ac:dyDescent="0.2">
      <c r="A33" s="43"/>
      <c r="B33" s="43"/>
      <c r="C33" s="43"/>
      <c r="D33" s="42" cm="1">
        <f t="array" aca="1" ref="D33" ca="1">IFERROR(IF(I33="PL",_xldudf_SCOTT_GL(Information!$B$5,'Trial Balance'!$A33,Information!$B$6,Information!$B$7),_xldudf_SCOTT_GL(Information!$B$5,'Trial Balance'!$A33,Information!$G$1,Information!$B$7)),0)</f>
        <v>0</v>
      </c>
      <c r="E33" s="20">
        <f t="shared" ca="1" si="0"/>
        <v>0</v>
      </c>
      <c r="F33" s="20">
        <f t="shared" ca="1" si="1"/>
        <v>0</v>
      </c>
      <c r="G33" s="17"/>
      <c r="H33" s="38" t="str">
        <f>IF(ISERROR(VLOOKUP($C33,Tables!$A$2:$A$16,1,FALSE)),"Credit","Debit")</f>
        <v>Credit</v>
      </c>
      <c r="I33" s="38" t="str">
        <f>IF(ISERROR(VLOOKUP($C33,Tables!$D$2:$D$10,1,FALSE)),"PL","BS")</f>
        <v>PL</v>
      </c>
    </row>
    <row r="34" spans="1:12" x14ac:dyDescent="0.2">
      <c r="A34" s="43"/>
      <c r="B34" s="43"/>
      <c r="C34" s="43"/>
      <c r="D34" s="42" cm="1">
        <f t="array" aca="1" ref="D34" ca="1">IFERROR(IF(I34="PL",_xldudf_SCOTT_GL(Information!$B$5,'Trial Balance'!$A34,Information!$B$6,Information!$B$7),_xldudf_SCOTT_GL(Information!$B$5,'Trial Balance'!$A34,Information!$G$1,Information!$B$7)),0)</f>
        <v>0</v>
      </c>
      <c r="E34" s="20">
        <f t="shared" ca="1" si="0"/>
        <v>0</v>
      </c>
      <c r="F34" s="20">
        <f t="shared" ca="1" si="1"/>
        <v>0</v>
      </c>
      <c r="G34" s="17"/>
      <c r="H34" s="38" t="str">
        <f>IF(ISERROR(VLOOKUP($C34,Tables!$A$2:$A$16,1,FALSE)),"Credit","Debit")</f>
        <v>Credit</v>
      </c>
      <c r="I34" s="38" t="str">
        <f>IF(ISERROR(VLOOKUP($C34,Tables!$D$2:$D$10,1,FALSE)),"PL","BS")</f>
        <v>PL</v>
      </c>
    </row>
    <row r="35" spans="1:12" x14ac:dyDescent="0.2">
      <c r="A35" s="43"/>
      <c r="B35" s="43"/>
      <c r="C35" s="43"/>
      <c r="D35" s="42" cm="1">
        <f t="array" aca="1" ref="D35" ca="1">IFERROR(IF(I35="PL",_xldudf_SCOTT_GL(Information!$B$5,'Trial Balance'!$A35,Information!$B$6,Information!$B$7),_xldudf_SCOTT_GL(Information!$B$5,'Trial Balance'!$A35,Information!$G$1,Information!$B$7)),0)</f>
        <v>0</v>
      </c>
      <c r="E35" s="20">
        <f t="shared" ca="1" si="0"/>
        <v>0</v>
      </c>
      <c r="F35" s="20">
        <f t="shared" ca="1" si="1"/>
        <v>0</v>
      </c>
      <c r="G35" s="17"/>
      <c r="H35" s="38" t="str">
        <f>IF(ISERROR(VLOOKUP($C35,Tables!$A$2:$A$16,1,FALSE)),"Credit","Debit")</f>
        <v>Credit</v>
      </c>
      <c r="I35" s="38" t="str">
        <f>IF(ISERROR(VLOOKUP($C35,Tables!$D$2:$D$10,1,FALSE)),"PL","BS")</f>
        <v>PL</v>
      </c>
    </row>
    <row r="36" spans="1:12" x14ac:dyDescent="0.2">
      <c r="A36" s="43"/>
      <c r="B36" s="43"/>
      <c r="C36" s="43"/>
      <c r="D36" s="42" cm="1">
        <f t="array" aca="1" ref="D36" ca="1">IFERROR(IF(I36="PL",_xldudf_SCOTT_GL(Information!$B$5,'Trial Balance'!$A36,Information!$B$6,Information!$B$7),_xldudf_SCOTT_GL(Information!$B$5,'Trial Balance'!$A36,Information!$G$1,Information!$B$7)),0)</f>
        <v>0</v>
      </c>
      <c r="E36" s="20">
        <f t="shared" ca="1" si="0"/>
        <v>0</v>
      </c>
      <c r="F36" s="20">
        <f t="shared" ca="1" si="1"/>
        <v>0</v>
      </c>
      <c r="G36" s="17"/>
      <c r="H36" s="38" t="str">
        <f>IF(ISERROR(VLOOKUP($C36,Tables!$A$2:$A$16,1,FALSE)),"Credit","Debit")</f>
        <v>Credit</v>
      </c>
      <c r="I36" s="38" t="str">
        <f>IF(ISERROR(VLOOKUP($C36,Tables!$D$2:$D$10,1,FALSE)),"PL","BS")</f>
        <v>PL</v>
      </c>
    </row>
    <row r="37" spans="1:12" x14ac:dyDescent="0.2">
      <c r="A37" s="43"/>
      <c r="B37" s="43"/>
      <c r="C37" s="43"/>
      <c r="D37" s="42" cm="1">
        <f t="array" aca="1" ref="D37" ca="1">IFERROR(IF(I37="PL",_xldudf_SCOTT_GL(Information!$B$5,'Trial Balance'!$A37,Information!$B$6,Information!$B$7),_xldudf_SCOTT_GL(Information!$B$5,'Trial Balance'!$A37,Information!$G$1,Information!$B$7)),0)</f>
        <v>0</v>
      </c>
      <c r="E37" s="20">
        <f t="shared" ca="1" si="0"/>
        <v>0</v>
      </c>
      <c r="F37" s="20">
        <f t="shared" ca="1" si="1"/>
        <v>0</v>
      </c>
      <c r="G37" s="17"/>
      <c r="H37" s="38" t="str">
        <f>IF(ISERROR(VLOOKUP($C37,Tables!$A$2:$A$16,1,FALSE)),"Credit","Debit")</f>
        <v>Credit</v>
      </c>
      <c r="I37" s="38" t="str">
        <f>IF(ISERROR(VLOOKUP($C37,Tables!$D$2:$D$10,1,FALSE)),"PL","BS")</f>
        <v>PL</v>
      </c>
    </row>
    <row r="38" spans="1:12" x14ac:dyDescent="0.2">
      <c r="A38" s="43"/>
      <c r="B38" s="43"/>
      <c r="C38" s="43"/>
      <c r="D38" s="42" cm="1">
        <f t="array" aca="1" ref="D38" ca="1">IFERROR(IF(I38="PL",_xldudf_SCOTT_GL(Information!$B$5,'Trial Balance'!$A38,Information!$B$6,Information!$B$7),_xldudf_SCOTT_GL(Information!$B$5,'Trial Balance'!$A38,Information!$G$1,Information!$B$7)),0)</f>
        <v>0</v>
      </c>
      <c r="E38" s="20">
        <f t="shared" ca="1" si="0"/>
        <v>0</v>
      </c>
      <c r="F38" s="20">
        <f t="shared" ca="1" si="1"/>
        <v>0</v>
      </c>
      <c r="G38" s="17"/>
      <c r="H38" s="38" t="str">
        <f>IF(ISERROR(VLOOKUP($C38,Tables!$A$2:$A$16,1,FALSE)),"Credit","Debit")</f>
        <v>Credit</v>
      </c>
      <c r="I38" s="38" t="str">
        <f>IF(ISERROR(VLOOKUP($C38,Tables!$D$2:$D$10,1,FALSE)),"PL","BS")</f>
        <v>PL</v>
      </c>
    </row>
    <row r="39" spans="1:12" x14ac:dyDescent="0.2">
      <c r="A39" s="43"/>
      <c r="B39" s="43"/>
      <c r="C39" s="43"/>
      <c r="D39" s="42" cm="1">
        <f t="array" aca="1" ref="D39" ca="1">IFERROR(IF(I39="PL",_xldudf_SCOTT_GL(Information!$B$5,'Trial Balance'!$A39,Information!$B$6,Information!$B$7),_xldudf_SCOTT_GL(Information!$B$5,'Trial Balance'!$A39,Information!$G$1,Information!$B$7)),0)</f>
        <v>0</v>
      </c>
      <c r="E39" s="20">
        <f t="shared" ref="E39:E70" ca="1" si="2">IF(AND($H39="Debit",$D39&gt;0),D39,IF(AND($H39="Credit",$D39&lt;0),-D39,0))</f>
        <v>0</v>
      </c>
      <c r="F39" s="20">
        <f t="shared" ref="F39:F70" ca="1" si="3">IF(AND($H39="Credit",$D39&gt;0),$D39,IF(AND($H39="Debit",$D39&lt;0),-$D39,0))</f>
        <v>0</v>
      </c>
      <c r="G39" s="17"/>
      <c r="H39" s="38" t="str">
        <f>IF(ISERROR(VLOOKUP($C39,Tables!$A$2:$A$16,1,FALSE)),"Credit","Debit")</f>
        <v>Credit</v>
      </c>
      <c r="I39" s="38" t="str">
        <f>IF(ISERROR(VLOOKUP($C39,Tables!$D$2:$D$10,1,FALSE)),"PL","BS")</f>
        <v>PL</v>
      </c>
    </row>
    <row r="40" spans="1:12" s="62" customFormat="1" x14ac:dyDescent="0.2">
      <c r="A40" s="64"/>
      <c r="B40" s="64"/>
      <c r="C40" s="64"/>
      <c r="D40" s="50" cm="1">
        <f t="array" aca="1" ref="D40" ca="1">IFERROR(IF(I40="PL",_xldudf_SCOTT_GL(Information!$B$5,'Trial Balance'!$A40,Information!$B$6,Information!$B$7),_xldudf_SCOTT_GL(Information!$B$5,'Trial Balance'!$A40,Information!$G$1,Information!$B$7)),0)</f>
        <v>0</v>
      </c>
      <c r="E40" s="51"/>
      <c r="F40" s="51"/>
      <c r="G40" s="65"/>
      <c r="H40" s="63" t="str">
        <f>IF(ISERROR(VLOOKUP($C40,Tables!$A$2:$A$16,1,FALSE)),"Credit","Debit")</f>
        <v>Credit</v>
      </c>
      <c r="I40" s="63" t="str">
        <f>IF(ISERROR(VLOOKUP($C40,Tables!$D$2:$D$10,1,FALSE)),"PL","BS")</f>
        <v>PL</v>
      </c>
      <c r="J40" s="62" t="e" cm="1" vm="1">
        <f t="array" aca="1" ref="J40" ca="1">_xldudf_SCOTT_GL(Information!B5,'Trial Balance'!A40,0,Information!B7)</f>
        <v>#VALUE!</v>
      </c>
    </row>
    <row r="41" spans="1:12" x14ac:dyDescent="0.2">
      <c r="A41" s="43"/>
      <c r="B41" s="43"/>
      <c r="C41" s="43"/>
      <c r="D41" s="42" cm="1">
        <f t="array" aca="1" ref="D41" ca="1">IFERROR(IF(I41="PL",_xldudf_SCOTT_GL(Information!$B$5,'Trial Balance'!$A41,Information!$B$6,Information!$B$7),_xldudf_SCOTT_GL(Information!$B$5,'Trial Balance'!$A41,Information!$G$1,Information!$B$7)),0)</f>
        <v>0</v>
      </c>
      <c r="E41" s="20">
        <f t="shared" ca="1" si="2"/>
        <v>0</v>
      </c>
      <c r="F41" s="20">
        <f t="shared" ca="1" si="3"/>
        <v>0</v>
      </c>
      <c r="G41" s="17"/>
      <c r="H41" s="38" t="str">
        <f>IF(ISERROR(VLOOKUP($C41,Tables!$A$2:$A$16,1,FALSE)),"Credit","Debit")</f>
        <v>Credit</v>
      </c>
      <c r="I41" s="38" t="str">
        <f>IF(ISERROR(VLOOKUP($C41,Tables!$D$2:$D$10,1,FALSE)),"PL","BS")</f>
        <v>PL</v>
      </c>
    </row>
    <row r="42" spans="1:12" x14ac:dyDescent="0.2">
      <c r="A42" s="43"/>
      <c r="B42" s="43"/>
      <c r="C42" s="43"/>
      <c r="D42" s="42" cm="1">
        <f t="array" aca="1" ref="D42" ca="1">IFERROR(IF(I42="PL",_xldudf_SCOTT_GL(Information!$B$5,'Trial Balance'!$A42,Information!$B$6,Information!$B$7),_xldudf_SCOTT_GL(Information!$B$5,'Trial Balance'!$A42,Information!$G$1,Information!$B$7)),0)</f>
        <v>0</v>
      </c>
      <c r="E42" s="20">
        <f t="shared" ca="1" si="2"/>
        <v>0</v>
      </c>
      <c r="F42" s="20">
        <f t="shared" ca="1" si="3"/>
        <v>0</v>
      </c>
      <c r="G42" s="17"/>
      <c r="H42" s="38" t="str">
        <f>IF(ISERROR(VLOOKUP($C42,Tables!$A$2:$A$16,1,FALSE)),"Credit","Debit")</f>
        <v>Credit</v>
      </c>
      <c r="I42" s="38" t="str">
        <f>IF(ISERROR(VLOOKUP($C42,Tables!$D$2:$D$10,1,FALSE)),"PL","BS")</f>
        <v>PL</v>
      </c>
    </row>
    <row r="43" spans="1:12" x14ac:dyDescent="0.2">
      <c r="A43" s="43"/>
      <c r="B43" s="43"/>
      <c r="C43" s="43"/>
      <c r="D43" s="50" cm="1">
        <f t="array" aca="1" ref="D43" ca="1">IFERROR(IF(I43="PL",_xldudf_SCOTT_GL(Information!$B$5,'Trial Balance'!$A43,Information!$B$6,Information!$B$7),_xldudf_SCOTT_GL(Information!$B$5,'Trial Balance'!$A43,Information!$G$1,Information!$B$7)),0)</f>
        <v>0</v>
      </c>
      <c r="E43" s="51">
        <f t="shared" ca="1" si="2"/>
        <v>0</v>
      </c>
      <c r="F43" s="51">
        <f t="shared" ca="1" si="3"/>
        <v>0</v>
      </c>
      <c r="G43" s="17"/>
      <c r="H43" s="38" t="str">
        <f>IF(ISERROR(VLOOKUP($C43,Tables!$A$2:$A$16,1,FALSE)),"Credit","Debit")</f>
        <v>Credit</v>
      </c>
      <c r="I43" s="38" t="str">
        <f>IF(ISERROR(VLOOKUP($C43,Tables!$D$2:$D$10,1,FALSE)),"PL","BS")</f>
        <v>PL</v>
      </c>
    </row>
    <row r="44" spans="1:12" x14ac:dyDescent="0.2">
      <c r="A44" s="43"/>
      <c r="B44" s="43"/>
      <c r="C44" s="43"/>
      <c r="D44" s="42" cm="1">
        <f t="array" aca="1" ref="D44" ca="1">IFERROR(IF(I44="PL",_xldudf_SCOTT_GL(Information!$B$5,'Trial Balance'!$A44,Information!$B$6,Information!$B$7),_xldudf_SCOTT_GL(Information!$B$5,'Trial Balance'!$A44,Information!$G$1,Information!$B$7)),0)</f>
        <v>0</v>
      </c>
      <c r="E44" s="20">
        <f t="shared" ca="1" si="2"/>
        <v>0</v>
      </c>
      <c r="F44" s="20">
        <f t="shared" ca="1" si="3"/>
        <v>0</v>
      </c>
      <c r="G44" s="17"/>
      <c r="H44" s="38" t="str">
        <f>IF(ISERROR(VLOOKUP($C44,Tables!$A$2:$A$16,1,FALSE)),"Credit","Debit")</f>
        <v>Credit</v>
      </c>
      <c r="I44" s="38" t="str">
        <f>IF(ISERROR(VLOOKUP($C44,Tables!$D$2:$D$10,1,FALSE)),"PL","BS")</f>
        <v>PL</v>
      </c>
      <c r="K44" s="42"/>
      <c r="L44" s="45"/>
    </row>
    <row r="45" spans="1:12" x14ac:dyDescent="0.2">
      <c r="A45" s="43"/>
      <c r="B45" s="43"/>
      <c r="C45" s="43"/>
      <c r="D45" s="42" cm="1">
        <f t="array" aca="1" ref="D45" ca="1">IFERROR(IF(I45="PL",_xldudf_SCOTT_GL(Information!$B$5,'Trial Balance'!$A45,Information!$B$6,Information!$B$7),_xldudf_SCOTT_GL(Information!$B$5,'Trial Balance'!$A45,Information!$G$1,Information!$B$7)),0)</f>
        <v>0</v>
      </c>
      <c r="E45" s="20">
        <f t="shared" ca="1" si="2"/>
        <v>0</v>
      </c>
      <c r="F45" s="20">
        <f t="shared" ca="1" si="3"/>
        <v>0</v>
      </c>
      <c r="G45" s="17"/>
      <c r="H45" s="38" t="str">
        <f>IF(ISERROR(VLOOKUP($C45,Tables!$A$2:$A$16,1,FALSE)),"Credit","Debit")</f>
        <v>Credit</v>
      </c>
      <c r="I45" s="38" t="str">
        <f>IF(ISERROR(VLOOKUP($C45,Tables!$D$2:$D$10,1,FALSE)),"PL","BS")</f>
        <v>PL</v>
      </c>
    </row>
    <row r="46" spans="1:12" x14ac:dyDescent="0.2">
      <c r="A46" s="43"/>
      <c r="B46" s="43"/>
      <c r="C46" s="43"/>
      <c r="D46" s="42" cm="1">
        <f t="array" aca="1" ref="D46" ca="1">IFERROR(IF(I46="PL",_xldudf_SCOTT_GL(Information!$B$5,'Trial Balance'!$A46,Information!$B$6,Information!$B$7),_xldudf_SCOTT_GL(Information!$B$5,'Trial Balance'!$A46,Information!$G$1,Information!$B$7)),0)</f>
        <v>0</v>
      </c>
      <c r="E46" s="20">
        <f t="shared" ca="1" si="2"/>
        <v>0</v>
      </c>
      <c r="F46" s="20">
        <f t="shared" ca="1" si="3"/>
        <v>0</v>
      </c>
      <c r="G46" s="17"/>
      <c r="H46" s="38" t="str">
        <f>IF(ISERROR(VLOOKUP($C46,Tables!$A$2:$A$16,1,FALSE)),"Credit","Debit")</f>
        <v>Credit</v>
      </c>
      <c r="I46" s="38" t="str">
        <f>IF(ISERROR(VLOOKUP($C46,Tables!$D$2:$D$10,1,FALSE)),"PL","BS")</f>
        <v>PL</v>
      </c>
    </row>
    <row r="47" spans="1:12" x14ac:dyDescent="0.2">
      <c r="A47" s="43"/>
      <c r="B47" s="43"/>
      <c r="C47" s="43"/>
      <c r="D47" s="42" cm="1">
        <f t="array" aca="1" ref="D47" ca="1">IFERROR(IF(I47="PL",_xldudf_SCOTT_GL(Information!$B$5,'Trial Balance'!$A47,Information!$B$6,Information!$B$7),_xldudf_SCOTT_GL(Information!$B$5,'Trial Balance'!$A47,Information!$G$1,Information!$B$7)),0)</f>
        <v>0</v>
      </c>
      <c r="E47" s="20">
        <f t="shared" ca="1" si="2"/>
        <v>0</v>
      </c>
      <c r="F47" s="20">
        <f t="shared" ca="1" si="3"/>
        <v>0</v>
      </c>
      <c r="G47" s="17"/>
      <c r="H47" s="38" t="str">
        <f>IF(ISERROR(VLOOKUP($C47,Tables!$A$2:$A$16,1,FALSE)),"Credit","Debit")</f>
        <v>Credit</v>
      </c>
      <c r="I47" s="38" t="str">
        <f>IF(ISERROR(VLOOKUP($C47,Tables!$D$2:$D$10,1,FALSE)),"PL","BS")</f>
        <v>PL</v>
      </c>
    </row>
    <row r="48" spans="1:12" x14ac:dyDescent="0.2">
      <c r="A48" s="43"/>
      <c r="B48" s="43"/>
      <c r="C48" s="43"/>
      <c r="D48" s="42" cm="1">
        <f t="array" aca="1" ref="D48" ca="1">IFERROR(IF(I48="PL",_xldudf_SCOTT_GL(Information!$B$5,'Trial Balance'!$A48,Information!$B$6,Information!$B$7),_xldudf_SCOTT_GL(Information!$B$5,'Trial Balance'!$A48,Information!$G$1,Information!$B$7)),0)</f>
        <v>0</v>
      </c>
      <c r="E48" s="20">
        <f t="shared" ca="1" si="2"/>
        <v>0</v>
      </c>
      <c r="F48" s="20">
        <f t="shared" ca="1" si="3"/>
        <v>0</v>
      </c>
      <c r="G48" s="17"/>
      <c r="H48" s="38" t="str">
        <f>IF(ISERROR(VLOOKUP($C48,Tables!$A$2:$A$16,1,FALSE)),"Credit","Debit")</f>
        <v>Credit</v>
      </c>
      <c r="I48" s="38" t="str">
        <f>IF(ISERROR(VLOOKUP($C48,Tables!$D$2:$D$10,1,FALSE)),"PL","BS")</f>
        <v>PL</v>
      </c>
    </row>
    <row r="49" spans="1:9" x14ac:dyDescent="0.2">
      <c r="A49" s="43"/>
      <c r="B49" s="43"/>
      <c r="C49" s="43"/>
      <c r="D49" s="42" cm="1">
        <f t="array" aca="1" ref="D49" ca="1">IFERROR(IF(I49="PL",_xldudf_SCOTT_GL(Information!$B$5,'Trial Balance'!$A49,Information!$B$6,Information!$B$7),_xldudf_SCOTT_GL(Information!$B$5,'Trial Balance'!$A49,Information!$G$1,Information!$B$7)),0)</f>
        <v>0</v>
      </c>
      <c r="E49" s="20">
        <f t="shared" ca="1" si="2"/>
        <v>0</v>
      </c>
      <c r="F49" s="20">
        <f t="shared" ca="1" si="3"/>
        <v>0</v>
      </c>
      <c r="G49" s="17"/>
      <c r="H49" s="38" t="str">
        <f>IF(ISERROR(VLOOKUP($C49,Tables!$A$2:$A$16,1,FALSE)),"Credit","Debit")</f>
        <v>Credit</v>
      </c>
      <c r="I49" s="38" t="str">
        <f>IF(ISERROR(VLOOKUP($C49,Tables!$D$2:$D$10,1,FALSE)),"PL","BS")</f>
        <v>PL</v>
      </c>
    </row>
    <row r="50" spans="1:9" x14ac:dyDescent="0.2">
      <c r="A50" s="44"/>
      <c r="B50" s="44"/>
      <c r="C50" s="44"/>
      <c r="D50" s="42" cm="1">
        <f t="array" aca="1" ref="D50" ca="1">IFERROR(IF(I50="PL",_xldudf_SCOTT_GL(Information!$B$5,'Trial Balance'!$A50,Information!$B$6,Information!$B$7),_xldudf_SCOTT_GL(Information!$B$5,'Trial Balance'!$A50,Information!$G$1,Information!$B$7)),0)</f>
        <v>0</v>
      </c>
      <c r="E50" s="20">
        <f t="shared" ca="1" si="2"/>
        <v>0</v>
      </c>
      <c r="F50" s="20">
        <f t="shared" ca="1" si="3"/>
        <v>0</v>
      </c>
      <c r="G50" s="18"/>
      <c r="H50" s="38" t="str">
        <f>IF(ISERROR(VLOOKUP($C50,Tables!$A$2:$A$16,1,FALSE)),"Credit","Debit")</f>
        <v>Credit</v>
      </c>
      <c r="I50" s="38" t="str">
        <f>IF(ISERROR(VLOOKUP($C50,Tables!$D$2:$D$10,1,FALSE)),"PL","BS")</f>
        <v>PL</v>
      </c>
    </row>
    <row r="51" spans="1:9" x14ac:dyDescent="0.2">
      <c r="D51" s="42" cm="1">
        <f t="array" aca="1" ref="D51" ca="1">IFERROR(IF(I51="PL",_xldudf_SCOTT_GL(Information!$B$5,'Trial Balance'!$A51,Information!$B$6,Information!$B$7),_xldudf_SCOTT_GL(Information!$B$5,'Trial Balance'!$A51,Information!$G$1,Information!$B$7)),0)</f>
        <v>0</v>
      </c>
      <c r="E51" s="20">
        <f t="shared" ca="1" si="2"/>
        <v>0</v>
      </c>
      <c r="F51" s="20">
        <f t="shared" ca="1" si="3"/>
        <v>0</v>
      </c>
      <c r="H51" s="38" t="str">
        <f>IF(ISERROR(VLOOKUP($C51,Tables!$A$2:$A$16,1,FALSE)),"Credit","Debit")</f>
        <v>Credit</v>
      </c>
      <c r="I51" s="38" t="str">
        <f>IF(ISERROR(VLOOKUP($C51,Tables!$D$2:$D$10,1,FALSE)),"PL","BS")</f>
        <v>PL</v>
      </c>
    </row>
    <row r="52" spans="1:9" x14ac:dyDescent="0.2">
      <c r="D52" s="42" cm="1">
        <f t="array" aca="1" ref="D52" ca="1">IFERROR(IF(I52="PL",_xldudf_SCOTT_GL(Information!$B$5,'Trial Balance'!$A52,Information!$B$6,Information!$B$7),_xldudf_SCOTT_GL(Information!$B$5,'Trial Balance'!$A52,Information!$G$1,Information!$B$7)),0)</f>
        <v>0</v>
      </c>
      <c r="E52" s="20">
        <f t="shared" ca="1" si="2"/>
        <v>0</v>
      </c>
      <c r="F52" s="20">
        <f t="shared" ca="1" si="3"/>
        <v>0</v>
      </c>
      <c r="H52" s="38" t="str">
        <f>IF(ISERROR(VLOOKUP($C52,Tables!$A$2:$A$16,1,FALSE)),"Credit","Debit")</f>
        <v>Credit</v>
      </c>
      <c r="I52" s="38" t="str">
        <f>IF(ISERROR(VLOOKUP($C52,Tables!$D$2:$D$10,1,FALSE)),"PL","BS")</f>
        <v>PL</v>
      </c>
    </row>
    <row r="53" spans="1:9" x14ac:dyDescent="0.2">
      <c r="D53" s="42" cm="1">
        <f t="array" aca="1" ref="D53" ca="1">IFERROR(IF(I53="PL",_xldudf_SCOTT_GL(Information!$B$5,'Trial Balance'!$A53,Information!$B$6,Information!$B$7),_xldudf_SCOTT_GL(Information!$B$5,'Trial Balance'!$A53,Information!$G$1,Information!$B$7)),0)</f>
        <v>0</v>
      </c>
      <c r="E53" s="20">
        <f t="shared" ca="1" si="2"/>
        <v>0</v>
      </c>
      <c r="F53" s="20">
        <f t="shared" ca="1" si="3"/>
        <v>0</v>
      </c>
      <c r="H53" s="38" t="str">
        <f>IF(ISERROR(VLOOKUP($C53,Tables!$A$2:$A$16,1,FALSE)),"Credit","Debit")</f>
        <v>Credit</v>
      </c>
      <c r="I53" s="38" t="str">
        <f>IF(ISERROR(VLOOKUP($C53,Tables!$D$2:$D$10,1,FALSE)),"PL","BS")</f>
        <v>PL</v>
      </c>
    </row>
    <row r="54" spans="1:9" x14ac:dyDescent="0.2">
      <c r="D54" s="42" cm="1">
        <f t="array" aca="1" ref="D54" ca="1">IFERROR(IF(I54="PL",_xldudf_SCOTT_GL(Information!$B$5,'Trial Balance'!$A54,Information!$B$6,Information!$B$7),_xldudf_SCOTT_GL(Information!$B$5,'Trial Balance'!$A54,Information!$G$1,Information!$B$7)),0)</f>
        <v>0</v>
      </c>
      <c r="E54" s="20">
        <f t="shared" ca="1" si="2"/>
        <v>0</v>
      </c>
      <c r="F54" s="20">
        <f t="shared" ca="1" si="3"/>
        <v>0</v>
      </c>
      <c r="H54" s="38" t="str">
        <f>IF(ISERROR(VLOOKUP($C54,Tables!$A$2:$A$16,1,FALSE)),"Credit","Debit")</f>
        <v>Credit</v>
      </c>
      <c r="I54" s="38" t="str">
        <f>IF(ISERROR(VLOOKUP($C54,Tables!$D$2:$D$10,1,FALSE)),"PL","BS")</f>
        <v>PL</v>
      </c>
    </row>
    <row r="55" spans="1:9" x14ac:dyDescent="0.2">
      <c r="D55" s="42" cm="1">
        <f t="array" aca="1" ref="D55" ca="1">IFERROR(IF(I55="PL",_xldudf_SCOTT_GL(Information!$B$5,'Trial Balance'!$A55,Information!$B$6,Information!$B$7),_xldudf_SCOTT_GL(Information!$B$5,'Trial Balance'!$A55,Information!$G$1,Information!$B$7)),0)</f>
        <v>0</v>
      </c>
      <c r="E55" s="20">
        <f t="shared" ca="1" si="2"/>
        <v>0</v>
      </c>
      <c r="F55" s="20">
        <f t="shared" ca="1" si="3"/>
        <v>0</v>
      </c>
      <c r="H55" s="38" t="str">
        <f>IF(ISERROR(VLOOKUP($C55,Tables!$A$2:$A$16,1,FALSE)),"Credit","Debit")</f>
        <v>Credit</v>
      </c>
      <c r="I55" s="38" t="str">
        <f>IF(ISERROR(VLOOKUP($C55,Tables!$D$2:$D$10,1,FALSE)),"PL","BS")</f>
        <v>PL</v>
      </c>
    </row>
    <row r="56" spans="1:9" x14ac:dyDescent="0.2">
      <c r="D56" s="42" cm="1">
        <f t="array" aca="1" ref="D56" ca="1">IFERROR(IF(I56="PL",_xldudf_SCOTT_GL(Information!$B$5,'Trial Balance'!$A56,Information!$B$6,Information!$B$7),_xldudf_SCOTT_GL(Information!$B$5,'Trial Balance'!$A56,Information!$G$1,Information!$B$7)),0)</f>
        <v>0</v>
      </c>
      <c r="E56" s="20">
        <f t="shared" ca="1" si="2"/>
        <v>0</v>
      </c>
      <c r="F56" s="20">
        <f t="shared" ca="1" si="3"/>
        <v>0</v>
      </c>
      <c r="H56" s="38" t="str">
        <f>IF(ISERROR(VLOOKUP($C56,Tables!$A$2:$A$16,1,FALSE)),"Credit","Debit")</f>
        <v>Credit</v>
      </c>
      <c r="I56" s="38" t="str">
        <f>IF(ISERROR(VLOOKUP($C56,Tables!$D$2:$D$10,1,FALSE)),"PL","BS")</f>
        <v>PL</v>
      </c>
    </row>
    <row r="57" spans="1:9" x14ac:dyDescent="0.2">
      <c r="D57" s="42" cm="1">
        <f t="array" aca="1" ref="D57" ca="1">IFERROR(IF(I57="PL",_xldudf_SCOTT_GL(Information!$B$5,'Trial Balance'!$A57,Information!$B$6,Information!$B$7),_xldudf_SCOTT_GL(Information!$B$5,'Trial Balance'!$A57,Information!$G$1,Information!$B$7)),0)</f>
        <v>0</v>
      </c>
      <c r="E57" s="20">
        <f t="shared" ca="1" si="2"/>
        <v>0</v>
      </c>
      <c r="F57" s="20">
        <f t="shared" ca="1" si="3"/>
        <v>0</v>
      </c>
      <c r="H57" s="38" t="str">
        <f>IF(ISERROR(VLOOKUP($C57,Tables!$A$2:$A$16,1,FALSE)),"Credit","Debit")</f>
        <v>Credit</v>
      </c>
      <c r="I57" s="38" t="str">
        <f>IF(ISERROR(VLOOKUP($C57,Tables!$D$2:$D$10,1,FALSE)),"PL","BS")</f>
        <v>PL</v>
      </c>
    </row>
    <row r="58" spans="1:9" x14ac:dyDescent="0.2">
      <c r="D58" s="42" cm="1">
        <f t="array" aca="1" ref="D58" ca="1">IFERROR(IF(I58="PL",_xldudf_SCOTT_GL(Information!$B$5,'Trial Balance'!$A58,Information!$B$6,Information!$B$7),_xldudf_SCOTT_GL(Information!$B$5,'Trial Balance'!$A58,Information!$G$1,Information!$B$7)),0)</f>
        <v>0</v>
      </c>
      <c r="E58" s="20">
        <f t="shared" ca="1" si="2"/>
        <v>0</v>
      </c>
      <c r="F58" s="20">
        <f t="shared" ca="1" si="3"/>
        <v>0</v>
      </c>
      <c r="H58" s="38" t="str">
        <f>IF(ISERROR(VLOOKUP($C58,Tables!$A$2:$A$16,1,FALSE)),"Credit","Debit")</f>
        <v>Credit</v>
      </c>
      <c r="I58" s="38" t="str">
        <f>IF(ISERROR(VLOOKUP($C58,Tables!$D$2:$D$10,1,FALSE)),"PL","BS")</f>
        <v>PL</v>
      </c>
    </row>
    <row r="59" spans="1:9" x14ac:dyDescent="0.2">
      <c r="D59" s="42" cm="1">
        <f t="array" aca="1" ref="D59" ca="1">IFERROR(IF(I59="PL",_xldudf_SCOTT_GL(Information!$B$5,'Trial Balance'!$A59,Information!$B$6,Information!$B$7),_xldudf_SCOTT_GL(Information!$B$5,'Trial Balance'!$A59,Information!$G$1,Information!$B$7)),0)</f>
        <v>0</v>
      </c>
      <c r="E59" s="20">
        <f t="shared" ca="1" si="2"/>
        <v>0</v>
      </c>
      <c r="F59" s="20">
        <f t="shared" ca="1" si="3"/>
        <v>0</v>
      </c>
      <c r="H59" s="38" t="str">
        <f>IF(ISERROR(VLOOKUP($C59,Tables!$A$2:$A$16,1,FALSE)),"Credit","Debit")</f>
        <v>Credit</v>
      </c>
      <c r="I59" s="38" t="str">
        <f>IF(ISERROR(VLOOKUP($C59,Tables!$D$2:$D$10,1,FALSE)),"PL","BS")</f>
        <v>PL</v>
      </c>
    </row>
    <row r="60" spans="1:9" x14ac:dyDescent="0.2">
      <c r="D60" s="42" cm="1">
        <f t="array" aca="1" ref="D60" ca="1">IFERROR(IF(I60="PL",_xldudf_SCOTT_GL(Information!$B$5,'Trial Balance'!$A60,Information!$B$6,Information!$B$7),_xldudf_SCOTT_GL(Information!$B$5,'Trial Balance'!$A60,Information!$G$1,Information!$B$7)),0)</f>
        <v>0</v>
      </c>
      <c r="E60" s="20">
        <f t="shared" ca="1" si="2"/>
        <v>0</v>
      </c>
      <c r="F60" s="20">
        <f t="shared" ca="1" si="3"/>
        <v>0</v>
      </c>
      <c r="H60" s="38" t="str">
        <f>IF(ISERROR(VLOOKUP($C60,Tables!$A$2:$A$16,1,FALSE)),"Credit","Debit")</f>
        <v>Credit</v>
      </c>
      <c r="I60" s="38" t="str">
        <f>IF(ISERROR(VLOOKUP($C60,Tables!$D$2:$D$10,1,FALSE)),"PL","BS")</f>
        <v>PL</v>
      </c>
    </row>
    <row r="61" spans="1:9" x14ac:dyDescent="0.2">
      <c r="D61" s="42" cm="1">
        <f t="array" aca="1" ref="D61" ca="1">IFERROR(IF(I61="PL",_xldudf_SCOTT_GL(Information!$B$5,'Trial Balance'!$A61,Information!$B$6,Information!$B$7),_xldudf_SCOTT_GL(Information!$B$5,'Trial Balance'!$A61,Information!$G$1,Information!$B$7)),0)</f>
        <v>0</v>
      </c>
      <c r="E61" s="20">
        <f t="shared" ca="1" si="2"/>
        <v>0</v>
      </c>
      <c r="F61" s="20">
        <f t="shared" ca="1" si="3"/>
        <v>0</v>
      </c>
      <c r="H61" s="38" t="str">
        <f>IF(ISERROR(VLOOKUP($C61,Tables!$A$2:$A$16,1,FALSE)),"Credit","Debit")</f>
        <v>Credit</v>
      </c>
      <c r="I61" s="38" t="str">
        <f>IF(ISERROR(VLOOKUP($C61,Tables!$D$2:$D$10,1,FALSE)),"PL","BS")</f>
        <v>PL</v>
      </c>
    </row>
    <row r="62" spans="1:9" x14ac:dyDescent="0.2">
      <c r="D62" s="42" cm="1">
        <f t="array" aca="1" ref="D62" ca="1">IFERROR(IF(I62="PL",_xldudf_SCOTT_GL(Information!$B$5,'Trial Balance'!$A62,Information!$B$6,Information!$B$7),_xldudf_SCOTT_GL(Information!$B$5,'Trial Balance'!$A62,Information!$G$1,Information!$B$7)),0)</f>
        <v>0</v>
      </c>
      <c r="E62" s="20">
        <f t="shared" ca="1" si="2"/>
        <v>0</v>
      </c>
      <c r="F62" s="20">
        <f t="shared" ca="1" si="3"/>
        <v>0</v>
      </c>
      <c r="H62" s="38" t="str">
        <f>IF(ISERROR(VLOOKUP($C62,Tables!$A$2:$A$16,1,FALSE)),"Credit","Debit")</f>
        <v>Credit</v>
      </c>
      <c r="I62" s="38" t="str">
        <f>IF(ISERROR(VLOOKUP($C62,Tables!$D$2:$D$10,1,FALSE)),"PL","BS")</f>
        <v>PL</v>
      </c>
    </row>
    <row r="63" spans="1:9" x14ac:dyDescent="0.2">
      <c r="D63" s="42" cm="1">
        <f t="array" aca="1" ref="D63" ca="1">IFERROR(IF(I63="PL",_xldudf_SCOTT_GL(Information!$B$5,'Trial Balance'!$A63,Information!$B$6,Information!$B$7),_xldudf_SCOTT_GL(Information!$B$5,'Trial Balance'!$A63,Information!$G$1,Information!$B$7)),0)</f>
        <v>0</v>
      </c>
      <c r="E63" s="20">
        <f t="shared" ca="1" si="2"/>
        <v>0</v>
      </c>
      <c r="F63" s="20">
        <f t="shared" ca="1" si="3"/>
        <v>0</v>
      </c>
      <c r="H63" s="38" t="str">
        <f>IF(ISERROR(VLOOKUP($C63,Tables!$A$2:$A$16,1,FALSE)),"Credit","Debit")</f>
        <v>Credit</v>
      </c>
      <c r="I63" s="38" t="str">
        <f>IF(ISERROR(VLOOKUP($C63,Tables!$D$2:$D$10,1,FALSE)),"PL","BS")</f>
        <v>PL</v>
      </c>
    </row>
    <row r="64" spans="1:9" x14ac:dyDescent="0.2">
      <c r="D64" s="42" cm="1">
        <f t="array" aca="1" ref="D64" ca="1">IFERROR(IF(I64="PL",_xldudf_SCOTT_GL(Information!$B$5,'Trial Balance'!$A64,Information!$B$6,Information!$B$7),_xldudf_SCOTT_GL(Information!$B$5,'Trial Balance'!$A64,Information!$G$1,Information!$B$7)),0)</f>
        <v>0</v>
      </c>
      <c r="E64" s="20">
        <f t="shared" ca="1" si="2"/>
        <v>0</v>
      </c>
      <c r="F64" s="20">
        <f t="shared" ca="1" si="3"/>
        <v>0</v>
      </c>
      <c r="H64" s="38" t="str">
        <f>IF(ISERROR(VLOOKUP($C64,Tables!$A$2:$A$16,1,FALSE)),"Credit","Debit")</f>
        <v>Credit</v>
      </c>
      <c r="I64" s="38" t="str">
        <f>IF(ISERROR(VLOOKUP($C64,Tables!$D$2:$D$10,1,FALSE)),"PL","BS")</f>
        <v>PL</v>
      </c>
    </row>
    <row r="65" spans="4:9" x14ac:dyDescent="0.2">
      <c r="D65" s="42" cm="1">
        <f t="array" aca="1" ref="D65" ca="1">IFERROR(IF(I65="PL",_xldudf_SCOTT_GL(Information!$B$5,'Trial Balance'!$A65,Information!$B$6,Information!$B$7),_xldudf_SCOTT_GL(Information!$B$5,'Trial Balance'!$A65,Information!$G$1,Information!$B$7)),0)</f>
        <v>0</v>
      </c>
      <c r="E65" s="20">
        <f t="shared" ca="1" si="2"/>
        <v>0</v>
      </c>
      <c r="F65" s="20">
        <f t="shared" ca="1" si="3"/>
        <v>0</v>
      </c>
      <c r="H65" s="38" t="str">
        <f>IF(ISERROR(VLOOKUP($C65,Tables!$A$2:$A$16,1,FALSE)),"Credit","Debit")</f>
        <v>Credit</v>
      </c>
      <c r="I65" s="38" t="str">
        <f>IF(ISERROR(VLOOKUP($C65,Tables!$D$2:$D$10,1,FALSE)),"PL","BS")</f>
        <v>PL</v>
      </c>
    </row>
    <row r="66" spans="4:9" x14ac:dyDescent="0.2">
      <c r="D66" s="42" cm="1">
        <f t="array" aca="1" ref="D66" ca="1">IFERROR(IF(I66="PL",_xldudf_SCOTT_GL(Information!$B$5,'Trial Balance'!$A66,Information!$B$6,Information!$B$7),_xldudf_SCOTT_GL(Information!$B$5,'Trial Balance'!$A66,Information!$G$1,Information!$B$7)),0)</f>
        <v>0</v>
      </c>
      <c r="E66" s="20">
        <f t="shared" ca="1" si="2"/>
        <v>0</v>
      </c>
      <c r="F66" s="20">
        <f t="shared" ca="1" si="3"/>
        <v>0</v>
      </c>
      <c r="H66" s="38" t="str">
        <f>IF(ISERROR(VLOOKUP($C66,Tables!$A$2:$A$16,1,FALSE)),"Credit","Debit")</f>
        <v>Credit</v>
      </c>
      <c r="I66" s="38" t="str">
        <f>IF(ISERROR(VLOOKUP($C66,Tables!$D$2:$D$10,1,FALSE)),"PL","BS")</f>
        <v>PL</v>
      </c>
    </row>
    <row r="67" spans="4:9" x14ac:dyDescent="0.2">
      <c r="D67" s="42" cm="1">
        <f t="array" aca="1" ref="D67" ca="1">IFERROR(IF(I67="PL",_xldudf_SCOTT_GL(Information!$B$5,'Trial Balance'!$A67,Information!$B$6,Information!$B$7),_xldudf_SCOTT_GL(Information!$B$5,'Trial Balance'!$A67,Information!$G$1,Information!$B$7)),0)</f>
        <v>0</v>
      </c>
      <c r="E67" s="20">
        <f t="shared" ca="1" si="2"/>
        <v>0</v>
      </c>
      <c r="F67" s="20">
        <f t="shared" ca="1" si="3"/>
        <v>0</v>
      </c>
      <c r="H67" s="38" t="str">
        <f>IF(ISERROR(VLOOKUP($C67,Tables!$A$2:$A$16,1,FALSE)),"Credit","Debit")</f>
        <v>Credit</v>
      </c>
      <c r="I67" s="38" t="str">
        <f>IF(ISERROR(VLOOKUP($C67,Tables!$D$2:$D$10,1,FALSE)),"PL","BS")</f>
        <v>PL</v>
      </c>
    </row>
    <row r="68" spans="4:9" x14ac:dyDescent="0.2">
      <c r="D68" s="42" cm="1">
        <f t="array" aca="1" ref="D68" ca="1">IFERROR(IF(I68="PL",_xldudf_SCOTT_GL(Information!$B$5,'Trial Balance'!$A68,Information!$B$6,Information!$B$7),_xldudf_SCOTT_GL(Information!$B$5,'Trial Balance'!$A68,Information!$G$1,Information!$B$7)),0)</f>
        <v>0</v>
      </c>
      <c r="E68" s="20">
        <f t="shared" ca="1" si="2"/>
        <v>0</v>
      </c>
      <c r="F68" s="20">
        <f t="shared" ca="1" si="3"/>
        <v>0</v>
      </c>
      <c r="H68" s="38" t="str">
        <f>IF(ISERROR(VLOOKUP($C68,Tables!$A$2:$A$16,1,FALSE)),"Credit","Debit")</f>
        <v>Credit</v>
      </c>
      <c r="I68" s="38" t="str">
        <f>IF(ISERROR(VLOOKUP($C68,Tables!$D$2:$D$10,1,FALSE)),"PL","BS")</f>
        <v>PL</v>
      </c>
    </row>
    <row r="69" spans="4:9" x14ac:dyDescent="0.2">
      <c r="D69" s="42" cm="1">
        <f t="array" aca="1" ref="D69" ca="1">IFERROR(IF(I69="PL",_xldudf_SCOTT_GL(Information!$B$5,'Trial Balance'!$A69,Information!$B$6,Information!$B$7),_xldudf_SCOTT_GL(Information!$B$5,'Trial Balance'!$A69,Information!$G$1,Information!$B$7)),0)</f>
        <v>0</v>
      </c>
      <c r="E69" s="20">
        <f t="shared" ca="1" si="2"/>
        <v>0</v>
      </c>
      <c r="F69" s="20">
        <f t="shared" ca="1" si="3"/>
        <v>0</v>
      </c>
      <c r="H69" s="38" t="str">
        <f>IF(ISERROR(VLOOKUP($C69,Tables!$A$2:$A$16,1,FALSE)),"Credit","Debit")</f>
        <v>Credit</v>
      </c>
      <c r="I69" s="38" t="str">
        <f>IF(ISERROR(VLOOKUP($C69,Tables!$D$2:$D$10,1,FALSE)),"PL","BS")</f>
        <v>PL</v>
      </c>
    </row>
    <row r="70" spans="4:9" x14ac:dyDescent="0.2">
      <c r="D70" s="42" cm="1">
        <f t="array" aca="1" ref="D70" ca="1">IFERROR(IF(I70="PL",_xldudf_SCOTT_GL(Information!$B$5,'Trial Balance'!$A70,Information!$B$6,Information!$B$7),_xldudf_SCOTT_GL(Information!$B$5,'Trial Balance'!$A70,Information!$G$1,Information!$B$7)),0)</f>
        <v>0</v>
      </c>
      <c r="E70" s="20">
        <f t="shared" ca="1" si="2"/>
        <v>0</v>
      </c>
      <c r="F70" s="20">
        <f t="shared" ca="1" si="3"/>
        <v>0</v>
      </c>
      <c r="H70" s="38" t="str">
        <f>IF(ISERROR(VLOOKUP($C70,Tables!$A$2:$A$16,1,FALSE)),"Credit","Debit")</f>
        <v>Credit</v>
      </c>
      <c r="I70" s="38" t="str">
        <f>IF(ISERROR(VLOOKUP($C70,Tables!$D$2:$D$10,1,FALSE)),"PL","BS")</f>
        <v>PL</v>
      </c>
    </row>
    <row r="71" spans="4:9" x14ac:dyDescent="0.2">
      <c r="D71" s="42" cm="1">
        <f t="array" aca="1" ref="D71" ca="1">IFERROR(IF(I71="PL",_xldudf_SCOTT_GL(Information!$B$5,'Trial Balance'!$A71,Information!$B$6,Information!$B$7),_xldudf_SCOTT_GL(Information!$B$5,'Trial Balance'!$A71,Information!$G$1,Information!$B$7)),0)</f>
        <v>0</v>
      </c>
      <c r="E71" s="20">
        <f t="shared" ref="E71:E102" ca="1" si="4">IF(AND($H71="Debit",$D71&gt;0),D71,IF(AND($H71="Credit",$D71&lt;0),-D71,0))</f>
        <v>0</v>
      </c>
      <c r="F71" s="20">
        <f t="shared" ref="F71:F102" ca="1" si="5">IF(AND($H71="Credit",$D71&gt;0),$D71,IF(AND($H71="Debit",$D71&lt;0),-$D71,0))</f>
        <v>0</v>
      </c>
      <c r="H71" s="38" t="str">
        <f>IF(ISERROR(VLOOKUP($C71,Tables!$A$2:$A$16,1,FALSE)),"Credit","Debit")</f>
        <v>Credit</v>
      </c>
      <c r="I71" s="38" t="str">
        <f>IF(ISERROR(VLOOKUP($C71,Tables!$D$2:$D$10,1,FALSE)),"PL","BS")</f>
        <v>PL</v>
      </c>
    </row>
    <row r="72" spans="4:9" x14ac:dyDescent="0.2">
      <c r="D72" s="42" cm="1">
        <f t="array" aca="1" ref="D72" ca="1">IFERROR(IF(I72="PL",_xldudf_SCOTT_GL(Information!$B$5,'Trial Balance'!$A72,Information!$B$6,Information!$B$7),_xldudf_SCOTT_GL(Information!$B$5,'Trial Balance'!$A72,Information!$G$1,Information!$B$7)),0)</f>
        <v>0</v>
      </c>
      <c r="E72" s="20">
        <f t="shared" ca="1" si="4"/>
        <v>0</v>
      </c>
      <c r="F72" s="20">
        <f t="shared" ca="1" si="5"/>
        <v>0</v>
      </c>
      <c r="H72" s="38" t="str">
        <f>IF(ISERROR(VLOOKUP($C72,Tables!$A$2:$A$16,1,FALSE)),"Credit","Debit")</f>
        <v>Credit</v>
      </c>
      <c r="I72" s="38" t="str">
        <f>IF(ISERROR(VLOOKUP($C72,Tables!$D$2:$D$10,1,FALSE)),"PL","BS")</f>
        <v>PL</v>
      </c>
    </row>
    <row r="73" spans="4:9" x14ac:dyDescent="0.2">
      <c r="D73" s="42" cm="1">
        <f t="array" aca="1" ref="D73" ca="1">IFERROR(IF(I73="PL",_xldudf_SCOTT_GL(Information!$B$5,'Trial Balance'!$A73,Information!$B$6,Information!$B$7),_xldudf_SCOTT_GL(Information!$B$5,'Trial Balance'!$A73,Information!$G$1,Information!$B$7)),0)</f>
        <v>0</v>
      </c>
      <c r="E73" s="20">
        <f t="shared" ca="1" si="4"/>
        <v>0</v>
      </c>
      <c r="F73" s="20">
        <f t="shared" ca="1" si="5"/>
        <v>0</v>
      </c>
      <c r="H73" s="38" t="str">
        <f>IF(ISERROR(VLOOKUP($C73,Tables!$A$2:$A$16,1,FALSE)),"Credit","Debit")</f>
        <v>Credit</v>
      </c>
      <c r="I73" s="38" t="str">
        <f>IF(ISERROR(VLOOKUP($C73,Tables!$D$2:$D$10,1,FALSE)),"PL","BS")</f>
        <v>PL</v>
      </c>
    </row>
    <row r="74" spans="4:9" x14ac:dyDescent="0.2">
      <c r="D74" s="42" cm="1">
        <f t="array" aca="1" ref="D74" ca="1">IFERROR(IF(I74="PL",_xldudf_SCOTT_GL(Information!$B$5,'Trial Balance'!$A74,Information!$B$6,Information!$B$7),_xldudf_SCOTT_GL(Information!$B$5,'Trial Balance'!$A74,Information!$G$1,Information!$B$7)),0)</f>
        <v>0</v>
      </c>
      <c r="E74" s="20">
        <f t="shared" ca="1" si="4"/>
        <v>0</v>
      </c>
      <c r="F74" s="20">
        <f t="shared" ca="1" si="5"/>
        <v>0</v>
      </c>
      <c r="H74" s="38" t="str">
        <f>IF(ISERROR(VLOOKUP($C74,Tables!$A$2:$A$16,1,FALSE)),"Credit","Debit")</f>
        <v>Credit</v>
      </c>
      <c r="I74" s="38" t="str">
        <f>IF(ISERROR(VLOOKUP($C74,Tables!$D$2:$D$10,1,FALSE)),"PL","BS")</f>
        <v>PL</v>
      </c>
    </row>
    <row r="75" spans="4:9" x14ac:dyDescent="0.2">
      <c r="D75" s="42" cm="1">
        <f t="array" aca="1" ref="D75" ca="1">IFERROR(IF(I75="PL",_xldudf_SCOTT_GL(Information!$B$5,'Trial Balance'!$A75,Information!$B$6,Information!$B$7),_xldudf_SCOTT_GL(Information!$B$5,'Trial Balance'!$A75,Information!$G$1,Information!$B$7)),0)</f>
        <v>0</v>
      </c>
      <c r="E75" s="20">
        <f t="shared" ca="1" si="4"/>
        <v>0</v>
      </c>
      <c r="F75" s="20">
        <f t="shared" ca="1" si="5"/>
        <v>0</v>
      </c>
      <c r="H75" s="38" t="str">
        <f>IF(ISERROR(VLOOKUP($C75,Tables!$A$2:$A$16,1,FALSE)),"Credit","Debit")</f>
        <v>Credit</v>
      </c>
      <c r="I75" s="38" t="str">
        <f>IF(ISERROR(VLOOKUP($C75,Tables!$D$2:$D$10,1,FALSE)),"PL","BS")</f>
        <v>PL</v>
      </c>
    </row>
    <row r="76" spans="4:9" x14ac:dyDescent="0.2">
      <c r="D76" s="42" cm="1">
        <f t="array" aca="1" ref="D76" ca="1">IFERROR(IF(I76="PL",_xldudf_SCOTT_GL(Information!$B$5,'Trial Balance'!$A76,Information!$B$6,Information!$B$7),_xldudf_SCOTT_GL(Information!$B$5,'Trial Balance'!$A76,Information!$G$1,Information!$B$7)),0)</f>
        <v>0</v>
      </c>
      <c r="E76" s="20">
        <f t="shared" ca="1" si="4"/>
        <v>0</v>
      </c>
      <c r="F76" s="20">
        <f t="shared" ca="1" si="5"/>
        <v>0</v>
      </c>
      <c r="H76" s="38" t="str">
        <f>IF(ISERROR(VLOOKUP($C76,Tables!$A$2:$A$16,1,FALSE)),"Credit","Debit")</f>
        <v>Credit</v>
      </c>
      <c r="I76" s="38" t="str">
        <f>IF(ISERROR(VLOOKUP($C76,Tables!$D$2:$D$10,1,FALSE)),"PL","BS")</f>
        <v>PL</v>
      </c>
    </row>
    <row r="77" spans="4:9" x14ac:dyDescent="0.2">
      <c r="D77" s="42" cm="1">
        <f t="array" aca="1" ref="D77" ca="1">IFERROR(IF(I77="PL",_xldudf_SCOTT_GL(Information!$B$5,'Trial Balance'!$A77,Information!$B$6,Information!$B$7),_xldudf_SCOTT_GL(Information!$B$5,'Trial Balance'!$A77,Information!$G$1,Information!$B$7)),0)</f>
        <v>0</v>
      </c>
      <c r="E77" s="20">
        <f t="shared" ca="1" si="4"/>
        <v>0</v>
      </c>
      <c r="F77" s="20">
        <f t="shared" ca="1" si="5"/>
        <v>0</v>
      </c>
      <c r="H77" s="38" t="str">
        <f>IF(ISERROR(VLOOKUP($C77,Tables!$A$2:$A$16,1,FALSE)),"Credit","Debit")</f>
        <v>Credit</v>
      </c>
      <c r="I77" s="38" t="str">
        <f>IF(ISERROR(VLOOKUP($C77,Tables!$D$2:$D$10,1,FALSE)),"PL","BS")</f>
        <v>PL</v>
      </c>
    </row>
    <row r="78" spans="4:9" x14ac:dyDescent="0.2">
      <c r="D78" s="42" cm="1">
        <f t="array" aca="1" ref="D78" ca="1">IFERROR(IF(I78="PL",_xldudf_SCOTT_GL(Information!$B$5,'Trial Balance'!$A78,Information!$B$6,Information!$B$7),_xldudf_SCOTT_GL(Information!$B$5,'Trial Balance'!$A78,Information!$G$1,Information!$B$7)),0)</f>
        <v>0</v>
      </c>
      <c r="E78" s="20">
        <f t="shared" ca="1" si="4"/>
        <v>0</v>
      </c>
      <c r="F78" s="20">
        <f t="shared" ca="1" si="5"/>
        <v>0</v>
      </c>
      <c r="H78" s="38" t="str">
        <f>IF(ISERROR(VLOOKUP($C78,Tables!$A$2:$A$16,1,FALSE)),"Credit","Debit")</f>
        <v>Credit</v>
      </c>
      <c r="I78" s="38" t="str">
        <f>IF(ISERROR(VLOOKUP($C78,Tables!$D$2:$D$10,1,FALSE)),"PL","BS")</f>
        <v>PL</v>
      </c>
    </row>
    <row r="79" spans="4:9" x14ac:dyDescent="0.2">
      <c r="D79" s="42" cm="1">
        <f t="array" aca="1" ref="D79" ca="1">IFERROR(IF(I79="PL",_xldudf_SCOTT_GL(Information!$B$5,'Trial Balance'!$A79,Information!$B$6,Information!$B$7),_xldudf_SCOTT_GL(Information!$B$5,'Trial Balance'!$A79,Information!$G$1,Information!$B$7)),0)</f>
        <v>0</v>
      </c>
      <c r="E79" s="20">
        <f t="shared" ca="1" si="4"/>
        <v>0</v>
      </c>
      <c r="F79" s="20">
        <f t="shared" ca="1" si="5"/>
        <v>0</v>
      </c>
      <c r="H79" s="38" t="str">
        <f>IF(ISERROR(VLOOKUP($C79,Tables!$A$2:$A$16,1,FALSE)),"Credit","Debit")</f>
        <v>Credit</v>
      </c>
      <c r="I79" s="38" t="str">
        <f>IF(ISERROR(VLOOKUP($C79,Tables!$D$2:$D$10,1,FALSE)),"PL","BS")</f>
        <v>PL</v>
      </c>
    </row>
    <row r="80" spans="4:9" x14ac:dyDescent="0.2">
      <c r="D80" s="42" cm="1">
        <f t="array" aca="1" ref="D80" ca="1">IFERROR(IF(I80="PL",_xldudf_SCOTT_GL(Information!$B$5,'Trial Balance'!$A80,Information!$B$6,Information!$B$7),_xldudf_SCOTT_GL(Information!$B$5,'Trial Balance'!$A80,Information!$G$1,Information!$B$7)),0)</f>
        <v>0</v>
      </c>
      <c r="E80" s="20">
        <f t="shared" ca="1" si="4"/>
        <v>0</v>
      </c>
      <c r="F80" s="20">
        <f t="shared" ca="1" si="5"/>
        <v>0</v>
      </c>
      <c r="H80" s="38" t="str">
        <f>IF(ISERROR(VLOOKUP($C80,Tables!$A$2:$A$16,1,FALSE)),"Credit","Debit")</f>
        <v>Credit</v>
      </c>
      <c r="I80" s="38" t="str">
        <f>IF(ISERROR(VLOOKUP($C80,Tables!$D$2:$D$10,1,FALSE)),"PL","BS")</f>
        <v>PL</v>
      </c>
    </row>
    <row r="81" spans="4:9" x14ac:dyDescent="0.2">
      <c r="D81" s="42" cm="1">
        <f t="array" aca="1" ref="D81" ca="1">IFERROR(IF(I81="PL",_xldudf_SCOTT_GL(Information!$B$5,'Trial Balance'!$A81,Information!$B$6,Information!$B$7),_xldudf_SCOTT_GL(Information!$B$5,'Trial Balance'!$A81,Information!$G$1,Information!$B$7)),0)</f>
        <v>0</v>
      </c>
      <c r="E81" s="20">
        <f t="shared" ca="1" si="4"/>
        <v>0</v>
      </c>
      <c r="F81" s="20">
        <f t="shared" ca="1" si="5"/>
        <v>0</v>
      </c>
      <c r="H81" s="38" t="str">
        <f>IF(ISERROR(VLOOKUP($C81,Tables!$A$2:$A$16,1,FALSE)),"Credit","Debit")</f>
        <v>Credit</v>
      </c>
      <c r="I81" s="38" t="str">
        <f>IF(ISERROR(VLOOKUP($C81,Tables!$D$2:$D$10,1,FALSE)),"PL","BS")</f>
        <v>PL</v>
      </c>
    </row>
    <row r="82" spans="4:9" x14ac:dyDescent="0.2">
      <c r="D82" s="42" cm="1">
        <f t="array" aca="1" ref="D82" ca="1">IFERROR(IF(I82="PL",_xldudf_SCOTT_GL(Information!$B$5,'Trial Balance'!$A82,Information!$B$6,Information!$B$7),_xldudf_SCOTT_GL(Information!$B$5,'Trial Balance'!$A82,Information!$G$1,Information!$B$7)),0)</f>
        <v>0</v>
      </c>
      <c r="E82" s="20">
        <f t="shared" ca="1" si="4"/>
        <v>0</v>
      </c>
      <c r="F82" s="20">
        <f t="shared" ca="1" si="5"/>
        <v>0</v>
      </c>
      <c r="H82" s="38" t="str">
        <f>IF(ISERROR(VLOOKUP($C82,Tables!$A$2:$A$16,1,FALSE)),"Credit","Debit")</f>
        <v>Credit</v>
      </c>
      <c r="I82" s="38" t="str">
        <f>IF(ISERROR(VLOOKUP($C82,Tables!$D$2:$D$10,1,FALSE)),"PL","BS")</f>
        <v>PL</v>
      </c>
    </row>
    <row r="83" spans="4:9" x14ac:dyDescent="0.2">
      <c r="D83" s="42" cm="1">
        <f t="array" aca="1" ref="D83" ca="1">IFERROR(IF(I83="PL",_xldudf_SCOTT_GL(Information!$B$5,'Trial Balance'!$A83,Information!$B$6,Information!$B$7),_xldudf_SCOTT_GL(Information!$B$5,'Trial Balance'!$A83,Information!$G$1,Information!$B$7)),0)</f>
        <v>0</v>
      </c>
      <c r="E83" s="20">
        <f t="shared" ca="1" si="4"/>
        <v>0</v>
      </c>
      <c r="F83" s="20">
        <f t="shared" ca="1" si="5"/>
        <v>0</v>
      </c>
      <c r="H83" s="38" t="str">
        <f>IF(ISERROR(VLOOKUP($C83,Tables!$A$2:$A$16,1,FALSE)),"Credit","Debit")</f>
        <v>Credit</v>
      </c>
      <c r="I83" s="38" t="str">
        <f>IF(ISERROR(VLOOKUP($C83,Tables!$D$2:$D$10,1,FALSE)),"PL","BS")</f>
        <v>PL</v>
      </c>
    </row>
    <row r="84" spans="4:9" x14ac:dyDescent="0.2">
      <c r="D84" s="42" cm="1">
        <f t="array" aca="1" ref="D84" ca="1">IFERROR(IF(I84="PL",_xldudf_SCOTT_GL(Information!$B$5,'Trial Balance'!$A84,Information!$B$6,Information!$B$7),_xldudf_SCOTT_GL(Information!$B$5,'Trial Balance'!$A84,Information!$G$1,Information!$B$7)),0)</f>
        <v>0</v>
      </c>
      <c r="E84" s="20">
        <f t="shared" ca="1" si="4"/>
        <v>0</v>
      </c>
      <c r="F84" s="20">
        <f t="shared" ca="1" si="5"/>
        <v>0</v>
      </c>
      <c r="H84" s="38" t="str">
        <f>IF(ISERROR(VLOOKUP($C84,Tables!$A$2:$A$16,1,FALSE)),"Credit","Debit")</f>
        <v>Credit</v>
      </c>
      <c r="I84" s="38" t="str">
        <f>IF(ISERROR(VLOOKUP($C84,Tables!$D$2:$D$10,1,FALSE)),"PL","BS")</f>
        <v>PL</v>
      </c>
    </row>
    <row r="85" spans="4:9" x14ac:dyDescent="0.2">
      <c r="D85" s="42" cm="1">
        <f t="array" aca="1" ref="D85" ca="1">IFERROR(IF(I85="PL",_xldudf_SCOTT_GL(Information!$B$5,'Trial Balance'!$A85,Information!$B$6,Information!$B$7),_xldudf_SCOTT_GL(Information!$B$5,'Trial Balance'!$A85,Information!$G$1,Information!$B$7)),0)</f>
        <v>0</v>
      </c>
      <c r="E85" s="20">
        <f t="shared" ca="1" si="4"/>
        <v>0</v>
      </c>
      <c r="F85" s="20">
        <f t="shared" ca="1" si="5"/>
        <v>0</v>
      </c>
      <c r="H85" s="38" t="str">
        <f>IF(ISERROR(VLOOKUP($C85,Tables!$A$2:$A$16,1,FALSE)),"Credit","Debit")</f>
        <v>Credit</v>
      </c>
      <c r="I85" s="38" t="str">
        <f>IF(ISERROR(VLOOKUP($C85,Tables!$D$2:$D$10,1,FALSE)),"PL","BS")</f>
        <v>PL</v>
      </c>
    </row>
    <row r="86" spans="4:9" x14ac:dyDescent="0.2">
      <c r="D86" s="42" cm="1">
        <f t="array" aca="1" ref="D86" ca="1">IFERROR(IF(I86="PL",_xldudf_SCOTT_GL(Information!$B$5,'Trial Balance'!$A86,Information!$B$6,Information!$B$7),_xldudf_SCOTT_GL(Information!$B$5,'Trial Balance'!$A86,Information!$G$1,Information!$B$7)),0)</f>
        <v>0</v>
      </c>
      <c r="E86" s="20">
        <f t="shared" ca="1" si="4"/>
        <v>0</v>
      </c>
      <c r="F86" s="20">
        <f t="shared" ca="1" si="5"/>
        <v>0</v>
      </c>
      <c r="H86" s="38" t="str">
        <f>IF(ISERROR(VLOOKUP($C86,Tables!$A$2:$A$16,1,FALSE)),"Credit","Debit")</f>
        <v>Credit</v>
      </c>
      <c r="I86" s="38" t="str">
        <f>IF(ISERROR(VLOOKUP($C86,Tables!$D$2:$D$10,1,FALSE)),"PL","BS")</f>
        <v>PL</v>
      </c>
    </row>
    <row r="87" spans="4:9" x14ac:dyDescent="0.2">
      <c r="D87" s="42" cm="1">
        <f t="array" aca="1" ref="D87" ca="1">IFERROR(IF(I87="PL",_xldudf_SCOTT_GL(Information!$B$5,'Trial Balance'!$A87,Information!$B$6,Information!$B$7),_xldudf_SCOTT_GL(Information!$B$5,'Trial Balance'!$A87,Information!$G$1,Information!$B$7)),0)</f>
        <v>0</v>
      </c>
      <c r="E87" s="20">
        <f t="shared" ca="1" si="4"/>
        <v>0</v>
      </c>
      <c r="F87" s="20">
        <f t="shared" ca="1" si="5"/>
        <v>0</v>
      </c>
      <c r="H87" s="38" t="str">
        <f>IF(ISERROR(VLOOKUP($C87,Tables!$A$2:$A$16,1,FALSE)),"Credit","Debit")</f>
        <v>Credit</v>
      </c>
      <c r="I87" s="38" t="str">
        <f>IF(ISERROR(VLOOKUP($C87,Tables!$D$2:$D$10,1,FALSE)),"PL","BS")</f>
        <v>PL</v>
      </c>
    </row>
    <row r="88" spans="4:9" x14ac:dyDescent="0.2">
      <c r="D88" s="42" cm="1">
        <f t="array" aca="1" ref="D88" ca="1">IFERROR(IF(I88="PL",_xldudf_SCOTT_GL(Information!$B$5,'Trial Balance'!$A88,Information!$B$6,Information!$B$7),_xldudf_SCOTT_GL(Information!$B$5,'Trial Balance'!$A88,Information!$G$1,Information!$B$7)),0)</f>
        <v>0</v>
      </c>
      <c r="E88" s="20">
        <f t="shared" ca="1" si="4"/>
        <v>0</v>
      </c>
      <c r="F88" s="20">
        <f t="shared" ca="1" si="5"/>
        <v>0</v>
      </c>
      <c r="H88" s="38" t="str">
        <f>IF(ISERROR(VLOOKUP($C88,Tables!$A$2:$A$16,1,FALSE)),"Credit","Debit")</f>
        <v>Credit</v>
      </c>
      <c r="I88" s="38" t="str">
        <f>IF(ISERROR(VLOOKUP($C88,Tables!$D$2:$D$10,1,FALSE)),"PL","BS")</f>
        <v>PL</v>
      </c>
    </row>
    <row r="89" spans="4:9" x14ac:dyDescent="0.2">
      <c r="D89" s="42" cm="1">
        <f t="array" aca="1" ref="D89" ca="1">IFERROR(IF(I89="PL",_xldudf_SCOTT_GL(Information!$B$5,'Trial Balance'!$A89,Information!$B$6,Information!$B$7),_xldudf_SCOTT_GL(Information!$B$5,'Trial Balance'!$A89,Information!$G$1,Information!$B$7)),0)</f>
        <v>0</v>
      </c>
      <c r="E89" s="20">
        <f t="shared" ca="1" si="4"/>
        <v>0</v>
      </c>
      <c r="F89" s="20">
        <f t="shared" ca="1" si="5"/>
        <v>0</v>
      </c>
      <c r="H89" s="38" t="str">
        <f>IF(ISERROR(VLOOKUP($C89,Tables!$A$2:$A$16,1,FALSE)),"Credit","Debit")</f>
        <v>Credit</v>
      </c>
      <c r="I89" s="38" t="str">
        <f>IF(ISERROR(VLOOKUP($C89,Tables!$D$2:$D$10,1,FALSE)),"PL","BS")</f>
        <v>PL</v>
      </c>
    </row>
    <row r="90" spans="4:9" x14ac:dyDescent="0.2">
      <c r="D90" s="42" cm="1">
        <f t="array" aca="1" ref="D90" ca="1">IFERROR(IF(I90="PL",_xldudf_SCOTT_GL(Information!$B$5,'Trial Balance'!$A90,Information!$B$6,Information!$B$7),_xldudf_SCOTT_GL(Information!$B$5,'Trial Balance'!$A90,Information!$G$1,Information!$B$7)),0)</f>
        <v>0</v>
      </c>
      <c r="E90" s="20">
        <f t="shared" ca="1" si="4"/>
        <v>0</v>
      </c>
      <c r="F90" s="20">
        <f t="shared" ca="1" si="5"/>
        <v>0</v>
      </c>
      <c r="H90" s="38" t="str">
        <f>IF(ISERROR(VLOOKUP($C90,Tables!$A$2:$A$16,1,FALSE)),"Credit","Debit")</f>
        <v>Credit</v>
      </c>
      <c r="I90" s="38" t="str">
        <f>IF(ISERROR(VLOOKUP($C90,Tables!$D$2:$D$10,1,FALSE)),"PL","BS")</f>
        <v>PL</v>
      </c>
    </row>
    <row r="91" spans="4:9" x14ac:dyDescent="0.2">
      <c r="D91" s="42" cm="1">
        <f t="array" aca="1" ref="D91" ca="1">IFERROR(IF(I91="PL",_xldudf_SCOTT_GL(Information!$B$5,'Trial Balance'!$A91,Information!$B$6,Information!$B$7),_xldudf_SCOTT_GL(Information!$B$5,'Trial Balance'!$A91,Information!$G$1,Information!$B$7)),0)</f>
        <v>0</v>
      </c>
      <c r="E91" s="20">
        <f t="shared" ca="1" si="4"/>
        <v>0</v>
      </c>
      <c r="F91" s="20">
        <f t="shared" ca="1" si="5"/>
        <v>0</v>
      </c>
      <c r="H91" s="38" t="str">
        <f>IF(ISERROR(VLOOKUP($C91,Tables!$A$2:$A$16,1,FALSE)),"Credit","Debit")</f>
        <v>Credit</v>
      </c>
      <c r="I91" s="38" t="str">
        <f>IF(ISERROR(VLOOKUP($C91,Tables!$D$2:$D$10,1,FALSE)),"PL","BS")</f>
        <v>PL</v>
      </c>
    </row>
    <row r="92" spans="4:9" x14ac:dyDescent="0.2">
      <c r="D92" s="42" cm="1">
        <f t="array" aca="1" ref="D92" ca="1">IFERROR(IF(I92="PL",_xldudf_SCOTT_GL(Information!$B$5,'Trial Balance'!$A92,Information!$B$6,Information!$B$7),_xldudf_SCOTT_GL(Information!$B$5,'Trial Balance'!$A92,Information!$G$1,Information!$B$7)),0)</f>
        <v>0</v>
      </c>
      <c r="E92" s="20">
        <f t="shared" ca="1" si="4"/>
        <v>0</v>
      </c>
      <c r="F92" s="20">
        <f t="shared" ca="1" si="5"/>
        <v>0</v>
      </c>
      <c r="H92" s="38" t="str">
        <f>IF(ISERROR(VLOOKUP($C92,Tables!$A$2:$A$16,1,FALSE)),"Credit","Debit")</f>
        <v>Credit</v>
      </c>
      <c r="I92" s="38" t="str">
        <f>IF(ISERROR(VLOOKUP($C92,Tables!$D$2:$D$10,1,FALSE)),"PL","BS")</f>
        <v>PL</v>
      </c>
    </row>
    <row r="93" spans="4:9" x14ac:dyDescent="0.2">
      <c r="D93" s="42" cm="1">
        <f t="array" aca="1" ref="D93" ca="1">IFERROR(IF(I93="PL",_xldudf_SCOTT_GL(Information!$B$5,'Trial Balance'!$A93,Information!$B$6,Information!$B$7),_xldudf_SCOTT_GL(Information!$B$5,'Trial Balance'!$A93,Information!$G$1,Information!$B$7)),0)</f>
        <v>0</v>
      </c>
      <c r="E93" s="20">
        <f t="shared" ca="1" si="4"/>
        <v>0</v>
      </c>
      <c r="F93" s="20">
        <f t="shared" ca="1" si="5"/>
        <v>0</v>
      </c>
      <c r="H93" s="38" t="str">
        <f>IF(ISERROR(VLOOKUP($C93,Tables!$A$2:$A$16,1,FALSE)),"Credit","Debit")</f>
        <v>Credit</v>
      </c>
      <c r="I93" s="38" t="str">
        <f>IF(ISERROR(VLOOKUP($C93,Tables!$D$2:$D$10,1,FALSE)),"PL","BS")</f>
        <v>PL</v>
      </c>
    </row>
    <row r="94" spans="4:9" x14ac:dyDescent="0.2">
      <c r="D94" s="42" cm="1">
        <f t="array" aca="1" ref="D94" ca="1">IFERROR(IF(I94="PL",_xldudf_SCOTT_GL(Information!$B$5,'Trial Balance'!$A94,Information!$B$6,Information!$B$7),_xldudf_SCOTT_GL(Information!$B$5,'Trial Balance'!$A94,Information!$G$1,Information!$B$7)),0)</f>
        <v>0</v>
      </c>
      <c r="E94" s="20">
        <f t="shared" ca="1" si="4"/>
        <v>0</v>
      </c>
      <c r="F94" s="20">
        <f t="shared" ca="1" si="5"/>
        <v>0</v>
      </c>
      <c r="H94" s="38" t="str">
        <f>IF(ISERROR(VLOOKUP($C94,Tables!$A$2:$A$16,1,FALSE)),"Credit","Debit")</f>
        <v>Credit</v>
      </c>
      <c r="I94" s="38" t="str">
        <f>IF(ISERROR(VLOOKUP($C94,Tables!$D$2:$D$10,1,FALSE)),"PL","BS")</f>
        <v>PL</v>
      </c>
    </row>
    <row r="95" spans="4:9" x14ac:dyDescent="0.2">
      <c r="D95" s="42" cm="1">
        <f t="array" aca="1" ref="D95" ca="1">IFERROR(IF(I95="PL",_xldudf_SCOTT_GL(Information!$B$5,'Trial Balance'!$A95,Information!$B$6,Information!$B$7),_xldudf_SCOTT_GL(Information!$B$5,'Trial Balance'!$A95,Information!$G$1,Information!$B$7)),0)</f>
        <v>0</v>
      </c>
      <c r="E95" s="20">
        <f t="shared" ca="1" si="4"/>
        <v>0</v>
      </c>
      <c r="F95" s="20">
        <f t="shared" ca="1" si="5"/>
        <v>0</v>
      </c>
      <c r="H95" s="38" t="str">
        <f>IF(ISERROR(VLOOKUP($C95,Tables!$A$2:$A$16,1,FALSE)),"Credit","Debit")</f>
        <v>Credit</v>
      </c>
      <c r="I95" s="38" t="str">
        <f>IF(ISERROR(VLOOKUP($C95,Tables!$D$2:$D$10,1,FALSE)),"PL","BS")</f>
        <v>PL</v>
      </c>
    </row>
    <row r="96" spans="4:9" x14ac:dyDescent="0.2">
      <c r="D96" s="42" cm="1">
        <f t="array" aca="1" ref="D96" ca="1">IFERROR(IF(I96="PL",_xldudf_SCOTT_GL(Information!$B$5,'Trial Balance'!$A96,Information!$B$6,Information!$B$7),_xldudf_SCOTT_GL(Information!$B$5,'Trial Balance'!$A96,Information!$G$1,Information!$B$7)),0)</f>
        <v>0</v>
      </c>
      <c r="E96" s="20">
        <f t="shared" ca="1" si="4"/>
        <v>0</v>
      </c>
      <c r="F96" s="20">
        <f t="shared" ca="1" si="5"/>
        <v>0</v>
      </c>
      <c r="H96" s="38" t="str">
        <f>IF(ISERROR(VLOOKUP($C96,Tables!$A$2:$A$16,1,FALSE)),"Credit","Debit")</f>
        <v>Credit</v>
      </c>
      <c r="I96" s="38" t="str">
        <f>IF(ISERROR(VLOOKUP($C96,Tables!$D$2:$D$10,1,FALSE)),"PL","BS")</f>
        <v>PL</v>
      </c>
    </row>
    <row r="97" spans="4:9" x14ac:dyDescent="0.2">
      <c r="D97" s="42" cm="1">
        <f t="array" aca="1" ref="D97" ca="1">IFERROR(IF(I97="PL",_xldudf_SCOTT_GL(Information!$B$5,'Trial Balance'!$A97,Information!$B$6,Information!$B$7),_xldudf_SCOTT_GL(Information!$B$5,'Trial Balance'!$A97,Information!$G$1,Information!$B$7)),0)</f>
        <v>0</v>
      </c>
      <c r="E97" s="20">
        <f t="shared" ca="1" si="4"/>
        <v>0</v>
      </c>
      <c r="F97" s="20">
        <f t="shared" ca="1" si="5"/>
        <v>0</v>
      </c>
      <c r="H97" s="38" t="str">
        <f>IF(ISERROR(VLOOKUP($C97,Tables!$A$2:$A$16,1,FALSE)),"Credit","Debit")</f>
        <v>Credit</v>
      </c>
      <c r="I97" s="38" t="str">
        <f>IF(ISERROR(VLOOKUP($C97,Tables!$D$2:$D$10,1,FALSE)),"PL","BS")</f>
        <v>PL</v>
      </c>
    </row>
    <row r="98" spans="4:9" x14ac:dyDescent="0.2">
      <c r="D98" s="42" cm="1">
        <f t="array" aca="1" ref="D98" ca="1">IFERROR(IF(I98="PL",_xldudf_SCOTT_GL(Information!$B$5,'Trial Balance'!$A98,Information!$B$6,Information!$B$7),_xldudf_SCOTT_GL(Information!$B$5,'Trial Balance'!$A98,Information!$G$1,Information!$B$7)),0)</f>
        <v>0</v>
      </c>
      <c r="E98" s="20">
        <f t="shared" ca="1" si="4"/>
        <v>0</v>
      </c>
      <c r="F98" s="20">
        <f t="shared" ca="1" si="5"/>
        <v>0</v>
      </c>
      <c r="H98" s="38" t="str">
        <f>IF(ISERROR(VLOOKUP($C98,Tables!$A$2:$A$16,1,FALSE)),"Credit","Debit")</f>
        <v>Credit</v>
      </c>
      <c r="I98" s="38" t="str">
        <f>IF(ISERROR(VLOOKUP($C98,Tables!$D$2:$D$10,1,FALSE)),"PL","BS")</f>
        <v>PL</v>
      </c>
    </row>
    <row r="99" spans="4:9" x14ac:dyDescent="0.2">
      <c r="D99" s="42" cm="1">
        <f t="array" aca="1" ref="D99" ca="1">IFERROR(IF(I99="PL",_xldudf_SCOTT_GL(Information!$B$5,'Trial Balance'!$A99,Information!$B$6,Information!$B$7),_xldudf_SCOTT_GL(Information!$B$5,'Trial Balance'!$A99,Information!$G$1,Information!$B$7)),0)</f>
        <v>0</v>
      </c>
      <c r="E99" s="20">
        <f t="shared" ca="1" si="4"/>
        <v>0</v>
      </c>
      <c r="F99" s="20">
        <f t="shared" ca="1" si="5"/>
        <v>0</v>
      </c>
      <c r="H99" s="38" t="str">
        <f>IF(ISERROR(VLOOKUP($C99,Tables!$A$2:$A$16,1,FALSE)),"Credit","Debit")</f>
        <v>Credit</v>
      </c>
      <c r="I99" s="38" t="str">
        <f>IF(ISERROR(VLOOKUP($C99,Tables!$D$2:$D$10,1,FALSE)),"PL","BS")</f>
        <v>PL</v>
      </c>
    </row>
    <row r="100" spans="4:9" x14ac:dyDescent="0.2">
      <c r="D100" s="42" cm="1">
        <f t="array" aca="1" ref="D100" ca="1">IFERROR(IF(I100="PL",_xldudf_SCOTT_GL(Information!$B$5,'Trial Balance'!$A100,Information!$B$6,Information!$B$7),_xldudf_SCOTT_GL(Information!$B$5,'Trial Balance'!$A100,Information!$G$1,Information!$B$7)),0)</f>
        <v>0</v>
      </c>
      <c r="E100" s="20">
        <f t="shared" ca="1" si="4"/>
        <v>0</v>
      </c>
      <c r="F100" s="20">
        <f t="shared" ca="1" si="5"/>
        <v>0</v>
      </c>
      <c r="H100" s="38" t="str">
        <f>IF(ISERROR(VLOOKUP($C100,Tables!$A$2:$A$16,1,FALSE)),"Credit","Debit")</f>
        <v>Credit</v>
      </c>
      <c r="I100" s="38" t="str">
        <f>IF(ISERROR(VLOOKUP($C100,Tables!$D$2:$D$10,1,FALSE)),"PL","BS")</f>
        <v>PL</v>
      </c>
    </row>
    <row r="101" spans="4:9" x14ac:dyDescent="0.2">
      <c r="D101" s="42" cm="1">
        <f t="array" aca="1" ref="D101" ca="1">IFERROR(IF(I101="PL",_xldudf_SCOTT_GL(Information!$B$5,'Trial Balance'!$A101,Information!$B$6,Information!$B$7),_xldudf_SCOTT_GL(Information!$B$5,'Trial Balance'!$A101,Information!$G$1,Information!$B$7)),0)</f>
        <v>0</v>
      </c>
      <c r="E101" s="20">
        <f t="shared" ca="1" si="4"/>
        <v>0</v>
      </c>
      <c r="F101" s="20">
        <f t="shared" ca="1" si="5"/>
        <v>0</v>
      </c>
      <c r="H101" s="38" t="str">
        <f>IF(ISERROR(VLOOKUP($C101,Tables!$A$2:$A$16,1,FALSE)),"Credit","Debit")</f>
        <v>Credit</v>
      </c>
      <c r="I101" s="38" t="str">
        <f>IF(ISERROR(VLOOKUP($C101,Tables!$D$2:$D$10,1,FALSE)),"PL","BS")</f>
        <v>PL</v>
      </c>
    </row>
    <row r="102" spans="4:9" x14ac:dyDescent="0.2">
      <c r="D102" s="42" cm="1">
        <f t="array" aca="1" ref="D102" ca="1">IFERROR(IF(I102="PL",_xldudf_SCOTT_GL(Information!$B$5,'Trial Balance'!$A102,Information!$B$6,Information!$B$7),_xldudf_SCOTT_GL(Information!$B$5,'Trial Balance'!$A102,Information!$G$1,Information!$B$7)),0)</f>
        <v>0</v>
      </c>
      <c r="E102" s="20">
        <f t="shared" ca="1" si="4"/>
        <v>0</v>
      </c>
      <c r="F102" s="20">
        <f t="shared" ca="1" si="5"/>
        <v>0</v>
      </c>
      <c r="H102" s="38" t="str">
        <f>IF(ISERROR(VLOOKUP($C102,Tables!$A$2:$A$16,1,FALSE)),"Credit","Debit")</f>
        <v>Credit</v>
      </c>
      <c r="I102" s="38" t="str">
        <f>IF(ISERROR(VLOOKUP($C102,Tables!$D$2:$D$10,1,FALSE)),"PL","BS")</f>
        <v>PL</v>
      </c>
    </row>
    <row r="103" spans="4:9" x14ac:dyDescent="0.2">
      <c r="D103" s="42" cm="1">
        <f t="array" aca="1" ref="D103" ca="1">IFERROR(IF(I103="PL",_xldudf_SCOTT_GL(Information!$B$5,'Trial Balance'!$A103,Information!$B$6,Information!$B$7),_xldudf_SCOTT_GL(Information!$B$5,'Trial Balance'!$A103,Information!$G$1,Information!$B$7)),0)</f>
        <v>0</v>
      </c>
      <c r="E103" s="20">
        <f t="shared" ref="E103:E134" ca="1" si="6">IF(AND($H103="Debit",$D103&gt;0),D103,IF(AND($H103="Credit",$D103&lt;0),-D103,0))</f>
        <v>0</v>
      </c>
      <c r="F103" s="20">
        <f t="shared" ref="F103:F134" ca="1" si="7">IF(AND($H103="Credit",$D103&gt;0),$D103,IF(AND($H103="Debit",$D103&lt;0),-$D103,0))</f>
        <v>0</v>
      </c>
      <c r="H103" s="38" t="str">
        <f>IF(ISERROR(VLOOKUP($C103,Tables!$A$2:$A$16,1,FALSE)),"Credit","Debit")</f>
        <v>Credit</v>
      </c>
      <c r="I103" s="38" t="str">
        <f>IF(ISERROR(VLOOKUP($C103,Tables!$D$2:$D$10,1,FALSE)),"PL","BS")</f>
        <v>PL</v>
      </c>
    </row>
    <row r="104" spans="4:9" x14ac:dyDescent="0.2">
      <c r="D104" s="42" cm="1">
        <f t="array" aca="1" ref="D104" ca="1">IFERROR(IF(I104="PL",_xldudf_SCOTT_GL(Information!$B$5,'Trial Balance'!$A104,Information!$B$6,Information!$B$7),_xldudf_SCOTT_GL(Information!$B$5,'Trial Balance'!$A104,Information!$G$1,Information!$B$7)),0)</f>
        <v>0</v>
      </c>
      <c r="E104" s="20">
        <f t="shared" ca="1" si="6"/>
        <v>0</v>
      </c>
      <c r="F104" s="20">
        <f t="shared" ca="1" si="7"/>
        <v>0</v>
      </c>
      <c r="H104" s="38" t="str">
        <f>IF(ISERROR(VLOOKUP($C104,Tables!$A$2:$A$16,1,FALSE)),"Credit","Debit")</f>
        <v>Credit</v>
      </c>
      <c r="I104" s="38" t="str">
        <f>IF(ISERROR(VLOOKUP($C104,Tables!$D$2:$D$10,1,FALSE)),"PL","BS")</f>
        <v>PL</v>
      </c>
    </row>
    <row r="105" spans="4:9" x14ac:dyDescent="0.2">
      <c r="D105" s="42" cm="1">
        <f t="array" aca="1" ref="D105" ca="1">IFERROR(IF(I105="PL",_xldudf_SCOTT_GL(Information!$B$5,'Trial Balance'!$A105,Information!$B$6,Information!$B$7),_xldudf_SCOTT_GL(Information!$B$5,'Trial Balance'!$A105,Information!$G$1,Information!$B$7)),0)</f>
        <v>0</v>
      </c>
      <c r="E105" s="20">
        <f t="shared" ca="1" si="6"/>
        <v>0</v>
      </c>
      <c r="F105" s="20">
        <f t="shared" ca="1" si="7"/>
        <v>0</v>
      </c>
      <c r="H105" s="38" t="str">
        <f>IF(ISERROR(VLOOKUP($C105,Tables!$A$2:$A$16,1,FALSE)),"Credit","Debit")</f>
        <v>Credit</v>
      </c>
      <c r="I105" s="38" t="str">
        <f>IF(ISERROR(VLOOKUP($C105,Tables!$D$2:$D$10,1,FALSE)),"PL","BS")</f>
        <v>PL</v>
      </c>
    </row>
    <row r="106" spans="4:9" x14ac:dyDescent="0.2">
      <c r="D106" s="42" cm="1">
        <f t="array" aca="1" ref="D106" ca="1">IFERROR(IF(I106="PL",_xldudf_SCOTT_GL(Information!$B$5,'Trial Balance'!$A106,Information!$B$6,Information!$B$7),_xldudf_SCOTT_GL(Information!$B$5,'Trial Balance'!$A106,Information!$G$1,Information!$B$7)),0)</f>
        <v>0</v>
      </c>
      <c r="E106" s="20">
        <f t="shared" ca="1" si="6"/>
        <v>0</v>
      </c>
      <c r="F106" s="20">
        <f t="shared" ca="1" si="7"/>
        <v>0</v>
      </c>
      <c r="H106" s="38" t="str">
        <f>IF(ISERROR(VLOOKUP($C106,Tables!$A$2:$A$16,1,FALSE)),"Credit","Debit")</f>
        <v>Credit</v>
      </c>
      <c r="I106" s="38" t="str">
        <f>IF(ISERROR(VLOOKUP($C106,Tables!$D$2:$D$10,1,FALSE)),"PL","BS")</f>
        <v>PL</v>
      </c>
    </row>
    <row r="107" spans="4:9" x14ac:dyDescent="0.2">
      <c r="D107" s="42" cm="1">
        <f t="array" aca="1" ref="D107" ca="1">IFERROR(IF(I107="PL",_xldudf_SCOTT_GL(Information!$B$5,'Trial Balance'!$A107,Information!$B$6,Information!$B$7),_xldudf_SCOTT_GL(Information!$B$5,'Trial Balance'!$A107,Information!$G$1,Information!$B$7)),0)</f>
        <v>0</v>
      </c>
      <c r="E107" s="20">
        <f t="shared" ca="1" si="6"/>
        <v>0</v>
      </c>
      <c r="F107" s="20">
        <f t="shared" ca="1" si="7"/>
        <v>0</v>
      </c>
      <c r="H107" s="38" t="str">
        <f>IF(ISERROR(VLOOKUP($C107,Tables!$A$2:$A$16,1,FALSE)),"Credit","Debit")</f>
        <v>Credit</v>
      </c>
      <c r="I107" s="38" t="str">
        <f>IF(ISERROR(VLOOKUP($C107,Tables!$D$2:$D$10,1,FALSE)),"PL","BS")</f>
        <v>PL</v>
      </c>
    </row>
    <row r="108" spans="4:9" x14ac:dyDescent="0.2">
      <c r="D108" s="42" cm="1">
        <f t="array" aca="1" ref="D108" ca="1">IFERROR(IF(I108="PL",_xldudf_SCOTT_GL(Information!$B$5,'Trial Balance'!$A108,Information!$B$6,Information!$B$7),_xldudf_SCOTT_GL(Information!$B$5,'Trial Balance'!$A108,Information!$G$1,Information!$B$7)),0)</f>
        <v>0</v>
      </c>
      <c r="E108" s="20">
        <f t="shared" ca="1" si="6"/>
        <v>0</v>
      </c>
      <c r="F108" s="20">
        <f t="shared" ca="1" si="7"/>
        <v>0</v>
      </c>
      <c r="H108" s="38" t="str">
        <f>IF(ISERROR(VLOOKUP($C108,Tables!$A$2:$A$16,1,FALSE)),"Credit","Debit")</f>
        <v>Credit</v>
      </c>
      <c r="I108" s="38" t="str">
        <f>IF(ISERROR(VLOOKUP($C108,Tables!$D$2:$D$10,1,FALSE)),"PL","BS")</f>
        <v>PL</v>
      </c>
    </row>
    <row r="109" spans="4:9" x14ac:dyDescent="0.2">
      <c r="D109" s="42" cm="1">
        <f t="array" aca="1" ref="D109" ca="1">IFERROR(IF(I109="PL",_xldudf_SCOTT_GL(Information!$B$5,'Trial Balance'!$A109,Information!$B$6,Information!$B$7),_xldudf_SCOTT_GL(Information!$B$5,'Trial Balance'!$A109,Information!$G$1,Information!$B$7)),0)</f>
        <v>0</v>
      </c>
      <c r="E109" s="20">
        <f t="shared" ca="1" si="6"/>
        <v>0</v>
      </c>
      <c r="F109" s="20">
        <f t="shared" ca="1" si="7"/>
        <v>0</v>
      </c>
      <c r="H109" s="38" t="str">
        <f>IF(ISERROR(VLOOKUP($C109,Tables!$A$2:$A$16,1,FALSE)),"Credit","Debit")</f>
        <v>Credit</v>
      </c>
      <c r="I109" s="38" t="str">
        <f>IF(ISERROR(VLOOKUP($C109,Tables!$D$2:$D$10,1,FALSE)),"PL","BS")</f>
        <v>PL</v>
      </c>
    </row>
    <row r="110" spans="4:9" x14ac:dyDescent="0.2">
      <c r="D110" s="42" cm="1">
        <f t="array" aca="1" ref="D110" ca="1">IFERROR(IF(I110="PL",_xldudf_SCOTT_GL(Information!$B$5,'Trial Balance'!$A110,Information!$B$6,Information!$B$7),_xldudf_SCOTT_GL(Information!$B$5,'Trial Balance'!$A110,Information!$G$1,Information!$B$7)),0)</f>
        <v>0</v>
      </c>
      <c r="E110" s="20">
        <f t="shared" ca="1" si="6"/>
        <v>0</v>
      </c>
      <c r="F110" s="20">
        <f t="shared" ca="1" si="7"/>
        <v>0</v>
      </c>
      <c r="H110" s="38" t="str">
        <f>IF(ISERROR(VLOOKUP($C110,Tables!$A$2:$A$16,1,FALSE)),"Credit","Debit")</f>
        <v>Credit</v>
      </c>
      <c r="I110" s="38" t="str">
        <f>IF(ISERROR(VLOOKUP($C110,Tables!$D$2:$D$10,1,FALSE)),"PL","BS")</f>
        <v>PL</v>
      </c>
    </row>
    <row r="111" spans="4:9" x14ac:dyDescent="0.2">
      <c r="D111" s="42" cm="1">
        <f t="array" aca="1" ref="D111" ca="1">IFERROR(IF(I111="PL",_xldudf_SCOTT_GL(Information!$B$5,'Trial Balance'!$A111,Information!$B$6,Information!$B$7),_xldudf_SCOTT_GL(Information!$B$5,'Trial Balance'!$A111,Information!$G$1,Information!$B$7)),0)</f>
        <v>0</v>
      </c>
      <c r="E111" s="20">
        <f t="shared" ca="1" si="6"/>
        <v>0</v>
      </c>
      <c r="F111" s="20">
        <f t="shared" ca="1" si="7"/>
        <v>0</v>
      </c>
      <c r="H111" s="38" t="str">
        <f>IF(ISERROR(VLOOKUP($C111,Tables!$A$2:$A$16,1,FALSE)),"Credit","Debit")</f>
        <v>Credit</v>
      </c>
      <c r="I111" s="38" t="str">
        <f>IF(ISERROR(VLOOKUP($C111,Tables!$D$2:$D$10,1,FALSE)),"PL","BS")</f>
        <v>PL</v>
      </c>
    </row>
    <row r="112" spans="4:9" x14ac:dyDescent="0.2">
      <c r="D112" s="42" cm="1">
        <f t="array" aca="1" ref="D112" ca="1">IFERROR(IF(I112="PL",_xldudf_SCOTT_GL(Information!$B$5,'Trial Balance'!$A112,Information!$B$6,Information!$B$7),_xldudf_SCOTT_GL(Information!$B$5,'Trial Balance'!$A112,Information!$G$1,Information!$B$7)),0)</f>
        <v>0</v>
      </c>
      <c r="E112" s="20">
        <f t="shared" ca="1" si="6"/>
        <v>0</v>
      </c>
      <c r="F112" s="20">
        <f t="shared" ca="1" si="7"/>
        <v>0</v>
      </c>
      <c r="H112" s="38" t="str">
        <f>IF(ISERROR(VLOOKUP($C112,Tables!$A$2:$A$16,1,FALSE)),"Credit","Debit")</f>
        <v>Credit</v>
      </c>
      <c r="I112" s="38" t="str">
        <f>IF(ISERROR(VLOOKUP($C112,Tables!$D$2:$D$10,1,FALSE)),"PL","BS")</f>
        <v>PL</v>
      </c>
    </row>
    <row r="113" spans="4:9" x14ac:dyDescent="0.2">
      <c r="D113" s="42" cm="1">
        <f t="array" aca="1" ref="D113" ca="1">IFERROR(IF(I113="PL",_xldudf_SCOTT_GL(Information!$B$5,'Trial Balance'!$A113,Information!$B$6,Information!$B$7),_xldudf_SCOTT_GL(Information!$B$5,'Trial Balance'!$A113,Information!$G$1,Information!$B$7)),0)</f>
        <v>0</v>
      </c>
      <c r="E113" s="20">
        <f t="shared" ca="1" si="6"/>
        <v>0</v>
      </c>
      <c r="F113" s="20">
        <f t="shared" ca="1" si="7"/>
        <v>0</v>
      </c>
      <c r="H113" s="38" t="str">
        <f>IF(ISERROR(VLOOKUP($C113,Tables!$A$2:$A$16,1,FALSE)),"Credit","Debit")</f>
        <v>Credit</v>
      </c>
      <c r="I113" s="38" t="str">
        <f>IF(ISERROR(VLOOKUP($C113,Tables!$D$2:$D$10,1,FALSE)),"PL","BS")</f>
        <v>PL</v>
      </c>
    </row>
    <row r="114" spans="4:9" x14ac:dyDescent="0.2">
      <c r="D114" s="42" cm="1">
        <f t="array" aca="1" ref="D114" ca="1">IFERROR(IF(I114="PL",_xldudf_SCOTT_GL(Information!$B$5,'Trial Balance'!$A114,Information!$B$6,Information!$B$7),_xldudf_SCOTT_GL(Information!$B$5,'Trial Balance'!$A114,Information!$G$1,Information!$B$7)),0)</f>
        <v>0</v>
      </c>
      <c r="E114" s="20">
        <f t="shared" ca="1" si="6"/>
        <v>0</v>
      </c>
      <c r="F114" s="20">
        <f t="shared" ca="1" si="7"/>
        <v>0</v>
      </c>
      <c r="H114" s="38" t="str">
        <f>IF(ISERROR(VLOOKUP($C114,Tables!$A$2:$A$16,1,FALSE)),"Credit","Debit")</f>
        <v>Credit</v>
      </c>
      <c r="I114" s="38" t="str">
        <f>IF(ISERROR(VLOOKUP($C114,Tables!$D$2:$D$10,1,FALSE)),"PL","BS")</f>
        <v>PL</v>
      </c>
    </row>
    <row r="115" spans="4:9" x14ac:dyDescent="0.2">
      <c r="D115" s="42" cm="1">
        <f t="array" aca="1" ref="D115" ca="1">IFERROR(IF(I115="PL",_xldudf_SCOTT_GL(Information!$B$5,'Trial Balance'!$A115,Information!$B$6,Information!$B$7),_xldudf_SCOTT_GL(Information!$B$5,'Trial Balance'!$A115,Information!$G$1,Information!$B$7)),0)</f>
        <v>0</v>
      </c>
      <c r="E115" s="20">
        <f t="shared" ca="1" si="6"/>
        <v>0</v>
      </c>
      <c r="F115" s="20">
        <f t="shared" ca="1" si="7"/>
        <v>0</v>
      </c>
      <c r="H115" s="38" t="str">
        <f>IF(ISERROR(VLOOKUP($C115,Tables!$A$2:$A$16,1,FALSE)),"Credit","Debit")</f>
        <v>Credit</v>
      </c>
      <c r="I115" s="38" t="str">
        <f>IF(ISERROR(VLOOKUP($C115,Tables!$D$2:$D$10,1,FALSE)),"PL","BS")</f>
        <v>PL</v>
      </c>
    </row>
    <row r="116" spans="4:9" x14ac:dyDescent="0.2">
      <c r="D116" s="42" cm="1">
        <f t="array" aca="1" ref="D116" ca="1">IFERROR(IF(I116="PL",_xldudf_SCOTT_GL(Information!$B$5,'Trial Balance'!$A116,Information!$B$6,Information!$B$7),_xldudf_SCOTT_GL(Information!$B$5,'Trial Balance'!$A116,Information!$G$1,Information!$B$7)),0)</f>
        <v>0</v>
      </c>
      <c r="E116" s="20">
        <f t="shared" ca="1" si="6"/>
        <v>0</v>
      </c>
      <c r="F116" s="20">
        <f t="shared" ca="1" si="7"/>
        <v>0</v>
      </c>
      <c r="H116" s="38" t="str">
        <f>IF(ISERROR(VLOOKUP($C116,Tables!$A$2:$A$16,1,FALSE)),"Credit","Debit")</f>
        <v>Credit</v>
      </c>
      <c r="I116" s="38" t="str">
        <f>IF(ISERROR(VLOOKUP($C116,Tables!$D$2:$D$10,1,FALSE)),"PL","BS")</f>
        <v>PL</v>
      </c>
    </row>
    <row r="117" spans="4:9" x14ac:dyDescent="0.2">
      <c r="D117" s="42" cm="1">
        <f t="array" aca="1" ref="D117" ca="1">IFERROR(IF(I117="PL",_xldudf_SCOTT_GL(Information!$B$5,'Trial Balance'!$A117,Information!$B$6,Information!$B$7),_xldudf_SCOTT_GL(Information!$B$5,'Trial Balance'!$A117,Information!$G$1,Information!$B$7)),0)</f>
        <v>0</v>
      </c>
      <c r="E117" s="20">
        <f t="shared" ca="1" si="6"/>
        <v>0</v>
      </c>
      <c r="F117" s="20">
        <f t="shared" ca="1" si="7"/>
        <v>0</v>
      </c>
      <c r="H117" s="38" t="str">
        <f>IF(ISERROR(VLOOKUP($C117,Tables!$A$2:$A$16,1,FALSE)),"Credit","Debit")</f>
        <v>Credit</v>
      </c>
      <c r="I117" s="38" t="str">
        <f>IF(ISERROR(VLOOKUP($C117,Tables!$D$2:$D$10,1,FALSE)),"PL","BS")</f>
        <v>PL</v>
      </c>
    </row>
    <row r="118" spans="4:9" x14ac:dyDescent="0.2">
      <c r="D118" s="42" cm="1">
        <f t="array" aca="1" ref="D118" ca="1">IFERROR(IF(I118="PL",_xldudf_SCOTT_GL(Information!$B$5,'Trial Balance'!$A118,Information!$B$6,Information!$B$7),_xldudf_SCOTT_GL(Information!$B$5,'Trial Balance'!$A118,Information!$G$1,Information!$B$7)),0)</f>
        <v>0</v>
      </c>
      <c r="E118" s="20">
        <f t="shared" ca="1" si="6"/>
        <v>0</v>
      </c>
      <c r="F118" s="20">
        <f t="shared" ca="1" si="7"/>
        <v>0</v>
      </c>
      <c r="H118" s="38" t="str">
        <f>IF(ISERROR(VLOOKUP($C118,Tables!$A$2:$A$16,1,FALSE)),"Credit","Debit")</f>
        <v>Credit</v>
      </c>
      <c r="I118" s="38" t="str">
        <f>IF(ISERROR(VLOOKUP($C118,Tables!$D$2:$D$10,1,FALSE)),"PL","BS")</f>
        <v>PL</v>
      </c>
    </row>
    <row r="119" spans="4:9" x14ac:dyDescent="0.2">
      <c r="D119" s="42" cm="1">
        <f t="array" aca="1" ref="D119" ca="1">IFERROR(IF(I119="PL",_xldudf_SCOTT_GL(Information!$B$5,'Trial Balance'!$A119,Information!$B$6,Information!$B$7),_xldudf_SCOTT_GL(Information!$B$5,'Trial Balance'!$A119,Information!$G$1,Information!$B$7)),0)</f>
        <v>0</v>
      </c>
      <c r="E119" s="20">
        <f t="shared" ca="1" si="6"/>
        <v>0</v>
      </c>
      <c r="F119" s="20">
        <f t="shared" ca="1" si="7"/>
        <v>0</v>
      </c>
      <c r="H119" s="38" t="str">
        <f>IF(ISERROR(VLOOKUP($C119,Tables!$A$2:$A$16,1,FALSE)),"Credit","Debit")</f>
        <v>Credit</v>
      </c>
      <c r="I119" s="38" t="str">
        <f>IF(ISERROR(VLOOKUP($C119,Tables!$D$2:$D$10,1,FALSE)),"PL","BS")</f>
        <v>PL</v>
      </c>
    </row>
    <row r="120" spans="4:9" x14ac:dyDescent="0.2">
      <c r="D120" s="42" cm="1">
        <f t="array" aca="1" ref="D120" ca="1">IFERROR(IF(I120="PL",_xldudf_SCOTT_GL(Information!$B$5,'Trial Balance'!$A120,Information!$B$6,Information!$B$7),_xldudf_SCOTT_GL(Information!$B$5,'Trial Balance'!$A120,Information!$G$1,Information!$B$7)),0)</f>
        <v>0</v>
      </c>
      <c r="E120" s="20">
        <f t="shared" ca="1" si="6"/>
        <v>0</v>
      </c>
      <c r="F120" s="20">
        <f t="shared" ca="1" si="7"/>
        <v>0</v>
      </c>
      <c r="H120" s="38" t="str">
        <f>IF(ISERROR(VLOOKUP($C120,Tables!$A$2:$A$16,1,FALSE)),"Credit","Debit")</f>
        <v>Credit</v>
      </c>
      <c r="I120" s="38" t="str">
        <f>IF(ISERROR(VLOOKUP($C120,Tables!$D$2:$D$10,1,FALSE)),"PL","BS")</f>
        <v>PL</v>
      </c>
    </row>
    <row r="121" spans="4:9" x14ac:dyDescent="0.2">
      <c r="D121" s="42" cm="1">
        <f t="array" aca="1" ref="D121" ca="1">IFERROR(IF(I121="PL",_xldudf_SCOTT_GL(Information!$B$5,'Trial Balance'!$A121,Information!$B$6,Information!$B$7),_xldudf_SCOTT_GL(Information!$B$5,'Trial Balance'!$A121,Information!$G$1,Information!$B$7)),0)</f>
        <v>0</v>
      </c>
      <c r="E121" s="20">
        <f t="shared" ca="1" si="6"/>
        <v>0</v>
      </c>
      <c r="F121" s="20">
        <f t="shared" ca="1" si="7"/>
        <v>0</v>
      </c>
      <c r="H121" s="38" t="str">
        <f>IF(ISERROR(VLOOKUP($C121,Tables!$A$2:$A$16,1,FALSE)),"Credit","Debit")</f>
        <v>Credit</v>
      </c>
      <c r="I121" s="38" t="str">
        <f>IF(ISERROR(VLOOKUP($C121,Tables!$D$2:$D$10,1,FALSE)),"PL","BS")</f>
        <v>PL</v>
      </c>
    </row>
    <row r="122" spans="4:9" x14ac:dyDescent="0.2">
      <c r="D122" s="42" cm="1">
        <f t="array" aca="1" ref="D122" ca="1">IFERROR(IF(I122="PL",_xldudf_SCOTT_GL(Information!$B$5,'Trial Balance'!$A122,Information!$B$6,Information!$B$7),_xldudf_SCOTT_GL(Information!$B$5,'Trial Balance'!$A122,Information!$G$1,Information!$B$7)),0)</f>
        <v>0</v>
      </c>
      <c r="E122" s="20">
        <f t="shared" ca="1" si="6"/>
        <v>0</v>
      </c>
      <c r="F122" s="20">
        <f t="shared" ca="1" si="7"/>
        <v>0</v>
      </c>
      <c r="H122" s="38" t="str">
        <f>IF(ISERROR(VLOOKUP($C122,Tables!$A$2:$A$16,1,FALSE)),"Credit","Debit")</f>
        <v>Credit</v>
      </c>
      <c r="I122" s="38" t="str">
        <f>IF(ISERROR(VLOOKUP($C122,Tables!$D$2:$D$10,1,FALSE)),"PL","BS")</f>
        <v>PL</v>
      </c>
    </row>
    <row r="123" spans="4:9" x14ac:dyDescent="0.2">
      <c r="D123" s="42" cm="1">
        <f t="array" aca="1" ref="D123" ca="1">IFERROR(IF(I123="PL",_xldudf_SCOTT_GL(Information!$B$5,'Trial Balance'!$A123,Information!$B$6,Information!$B$7),_xldudf_SCOTT_GL(Information!$B$5,'Trial Balance'!$A123,Information!$G$1,Information!$B$7)),0)</f>
        <v>0</v>
      </c>
      <c r="E123" s="20">
        <f t="shared" ca="1" si="6"/>
        <v>0</v>
      </c>
      <c r="F123" s="20">
        <f t="shared" ca="1" si="7"/>
        <v>0</v>
      </c>
      <c r="H123" s="38" t="str">
        <f>IF(ISERROR(VLOOKUP($C123,Tables!$A$2:$A$16,1,FALSE)),"Credit","Debit")</f>
        <v>Credit</v>
      </c>
      <c r="I123" s="38" t="str">
        <f>IF(ISERROR(VLOOKUP($C123,Tables!$D$2:$D$10,1,FALSE)),"PL","BS")</f>
        <v>PL</v>
      </c>
    </row>
    <row r="124" spans="4:9" x14ac:dyDescent="0.2">
      <c r="D124" s="42" cm="1">
        <f t="array" aca="1" ref="D124" ca="1">IFERROR(IF(I124="PL",_xldudf_SCOTT_GL(Information!$B$5,'Trial Balance'!$A124,Information!$B$6,Information!$B$7),_xldudf_SCOTT_GL(Information!$B$5,'Trial Balance'!$A124,Information!$G$1,Information!$B$7)),0)</f>
        <v>0</v>
      </c>
      <c r="E124" s="20">
        <f t="shared" ca="1" si="6"/>
        <v>0</v>
      </c>
      <c r="F124" s="20">
        <f t="shared" ca="1" si="7"/>
        <v>0</v>
      </c>
      <c r="H124" s="38" t="str">
        <f>IF(ISERROR(VLOOKUP($C124,Tables!$A$2:$A$16,1,FALSE)),"Credit","Debit")</f>
        <v>Credit</v>
      </c>
      <c r="I124" s="38" t="str">
        <f>IF(ISERROR(VLOOKUP($C124,Tables!$D$2:$D$10,1,FALSE)),"PL","BS")</f>
        <v>PL</v>
      </c>
    </row>
    <row r="125" spans="4:9" x14ac:dyDescent="0.2">
      <c r="D125" s="42" cm="1">
        <f t="array" aca="1" ref="D125" ca="1">IFERROR(IF(I125="PL",_xldudf_SCOTT_GL(Information!$B$5,'Trial Balance'!$A125,Information!$B$6,Information!$B$7),_xldudf_SCOTT_GL(Information!$B$5,'Trial Balance'!$A125,Information!$G$1,Information!$B$7)),0)</f>
        <v>0</v>
      </c>
      <c r="E125" s="20">
        <f t="shared" ca="1" si="6"/>
        <v>0</v>
      </c>
      <c r="F125" s="20">
        <f t="shared" ca="1" si="7"/>
        <v>0</v>
      </c>
      <c r="H125" s="38" t="str">
        <f>IF(ISERROR(VLOOKUP($C125,Tables!$A$2:$A$16,1,FALSE)),"Credit","Debit")</f>
        <v>Credit</v>
      </c>
      <c r="I125" s="38" t="str">
        <f>IF(ISERROR(VLOOKUP($C125,Tables!$D$2:$D$10,1,FALSE)),"PL","BS")</f>
        <v>PL</v>
      </c>
    </row>
    <row r="126" spans="4:9" x14ac:dyDescent="0.2">
      <c r="D126" s="42" cm="1">
        <f t="array" aca="1" ref="D126" ca="1">IFERROR(IF(I126="PL",_xldudf_SCOTT_GL(Information!$B$5,'Trial Balance'!$A126,Information!$B$6,Information!$B$7),_xldudf_SCOTT_GL(Information!$B$5,'Trial Balance'!$A126,Information!$G$1,Information!$B$7)),0)</f>
        <v>0</v>
      </c>
      <c r="E126" s="20">
        <f t="shared" ca="1" si="6"/>
        <v>0</v>
      </c>
      <c r="F126" s="20">
        <f t="shared" ca="1" si="7"/>
        <v>0</v>
      </c>
      <c r="H126" s="38" t="str">
        <f>IF(ISERROR(VLOOKUP($C126,Tables!$A$2:$A$16,1,FALSE)),"Credit","Debit")</f>
        <v>Credit</v>
      </c>
      <c r="I126" s="38" t="str">
        <f>IF(ISERROR(VLOOKUP($C126,Tables!$D$2:$D$10,1,FALSE)),"PL","BS")</f>
        <v>PL</v>
      </c>
    </row>
    <row r="127" spans="4:9" x14ac:dyDescent="0.2">
      <c r="D127" s="42" cm="1">
        <f t="array" aca="1" ref="D127" ca="1">IFERROR(IF(I127="PL",_xldudf_SCOTT_GL(Information!$B$5,'Trial Balance'!$A127,Information!$B$6,Information!$B$7),_xldudf_SCOTT_GL(Information!$B$5,'Trial Balance'!$A127,Information!$G$1,Information!$B$7)),0)</f>
        <v>0</v>
      </c>
      <c r="E127" s="20">
        <f t="shared" ca="1" si="6"/>
        <v>0</v>
      </c>
      <c r="F127" s="20">
        <f t="shared" ca="1" si="7"/>
        <v>0</v>
      </c>
      <c r="H127" s="38" t="str">
        <f>IF(ISERROR(VLOOKUP($C127,Tables!$A$2:$A$16,1,FALSE)),"Credit","Debit")</f>
        <v>Credit</v>
      </c>
      <c r="I127" s="38" t="str">
        <f>IF(ISERROR(VLOOKUP($C127,Tables!$D$2:$D$10,1,FALSE)),"PL","BS")</f>
        <v>PL</v>
      </c>
    </row>
    <row r="128" spans="4:9" x14ac:dyDescent="0.2">
      <c r="D128" s="42" cm="1">
        <f t="array" aca="1" ref="D128" ca="1">IFERROR(IF(I128="PL",_xldudf_SCOTT_GL(Information!$B$5,'Trial Balance'!$A128,Information!$B$6,Information!$B$7),_xldudf_SCOTT_GL(Information!$B$5,'Trial Balance'!$A128,Information!$G$1,Information!$B$7)),0)</f>
        <v>0</v>
      </c>
      <c r="E128" s="20">
        <f t="shared" ca="1" si="6"/>
        <v>0</v>
      </c>
      <c r="F128" s="20">
        <f t="shared" ca="1" si="7"/>
        <v>0</v>
      </c>
      <c r="H128" s="38" t="str">
        <f>IF(ISERROR(VLOOKUP($C128,Tables!$A$2:$A$16,1,FALSE)),"Credit","Debit")</f>
        <v>Credit</v>
      </c>
      <c r="I128" s="38" t="str">
        <f>IF(ISERROR(VLOOKUP($C128,Tables!$D$2:$D$10,1,FALSE)),"PL","BS")</f>
        <v>PL</v>
      </c>
    </row>
    <row r="129" spans="4:9" x14ac:dyDescent="0.2">
      <c r="D129" s="42" cm="1">
        <f t="array" aca="1" ref="D129" ca="1">IFERROR(IF(I129="PL",_xldudf_SCOTT_GL(Information!$B$5,'Trial Balance'!$A129,Information!$B$6,Information!$B$7),_xldudf_SCOTT_GL(Information!$B$5,'Trial Balance'!$A129,Information!$G$1,Information!$B$7)),0)</f>
        <v>0</v>
      </c>
      <c r="E129" s="20">
        <f t="shared" ca="1" si="6"/>
        <v>0</v>
      </c>
      <c r="F129" s="20">
        <f t="shared" ca="1" si="7"/>
        <v>0</v>
      </c>
      <c r="H129" s="38" t="str">
        <f>IF(ISERROR(VLOOKUP($C129,Tables!$A$2:$A$16,1,FALSE)),"Credit","Debit")</f>
        <v>Credit</v>
      </c>
      <c r="I129" s="38" t="str">
        <f>IF(ISERROR(VLOOKUP($C129,Tables!$D$2:$D$10,1,FALSE)),"PL","BS")</f>
        <v>PL</v>
      </c>
    </row>
    <row r="130" spans="4:9" x14ac:dyDescent="0.2">
      <c r="D130" s="42" cm="1">
        <f t="array" aca="1" ref="D130" ca="1">IFERROR(IF(I130="PL",_xldudf_SCOTT_GL(Information!$B$5,'Trial Balance'!$A130,Information!$B$6,Information!$B$7),_xldudf_SCOTT_GL(Information!$B$5,'Trial Balance'!$A130,Information!$G$1,Information!$B$7)),0)</f>
        <v>0</v>
      </c>
      <c r="E130" s="20">
        <f t="shared" ca="1" si="6"/>
        <v>0</v>
      </c>
      <c r="F130" s="20">
        <f t="shared" ca="1" si="7"/>
        <v>0</v>
      </c>
      <c r="H130" s="38" t="str">
        <f>IF(ISERROR(VLOOKUP($C130,Tables!$A$2:$A$16,1,FALSE)),"Credit","Debit")</f>
        <v>Credit</v>
      </c>
      <c r="I130" s="38" t="str">
        <f>IF(ISERROR(VLOOKUP($C130,Tables!$D$2:$D$10,1,FALSE)),"PL","BS")</f>
        <v>PL</v>
      </c>
    </row>
    <row r="131" spans="4:9" x14ac:dyDescent="0.2">
      <c r="D131" s="42" cm="1">
        <f t="array" aca="1" ref="D131" ca="1">IFERROR(IF(I131="PL",_xldudf_SCOTT_GL(Information!$B$5,'Trial Balance'!$A131,Information!$B$6,Information!$B$7),_xldudf_SCOTT_GL(Information!$B$5,'Trial Balance'!$A131,Information!$G$1,Information!$B$7)),0)</f>
        <v>0</v>
      </c>
      <c r="E131" s="20">
        <f t="shared" ca="1" si="6"/>
        <v>0</v>
      </c>
      <c r="F131" s="20">
        <f t="shared" ca="1" si="7"/>
        <v>0</v>
      </c>
      <c r="H131" s="38" t="str">
        <f>IF(ISERROR(VLOOKUP($C131,Tables!$A$2:$A$16,1,FALSE)),"Credit","Debit")</f>
        <v>Credit</v>
      </c>
      <c r="I131" s="38" t="str">
        <f>IF(ISERROR(VLOOKUP($C131,Tables!$D$2:$D$10,1,FALSE)),"PL","BS")</f>
        <v>PL</v>
      </c>
    </row>
    <row r="132" spans="4:9" s="45" customFormat="1" x14ac:dyDescent="0.2">
      <c r="D132" s="46" cm="1">
        <f t="array" aca="1" ref="D132" ca="1">IFERROR(IF(I132="PL",_xldudf_SCOTT_GL(Information!$B$5,'Trial Balance'!$A132,Information!$B$6,Information!$B$7),_xldudf_SCOTT_GL(Information!$B$5,'Trial Balance'!$A132,Information!$G$1,Information!$B$7)),0)</f>
        <v>0</v>
      </c>
      <c r="E132" s="47">
        <f t="shared" ca="1" si="6"/>
        <v>0</v>
      </c>
      <c r="F132" s="47">
        <f t="shared" ca="1" si="7"/>
        <v>0</v>
      </c>
      <c r="H132" s="48" t="str">
        <f>IF(ISERROR(VLOOKUP($C132,Tables!$A$2:$A$16,1,FALSE)),"Credit","Debit")</f>
        <v>Credit</v>
      </c>
      <c r="I132" s="48" t="str">
        <f>IF(ISERROR(VLOOKUP($C132,Tables!$D$2:$D$10,1,FALSE)),"PL","BS")</f>
        <v>PL</v>
      </c>
    </row>
    <row r="133" spans="4:9" x14ac:dyDescent="0.2">
      <c r="D133" s="42" cm="1">
        <f t="array" aca="1" ref="D133" ca="1">IFERROR(IF(I133="PL",_xldudf_SCOTT_GL(Information!$B$5,'Trial Balance'!$A133,Information!$B$6,Information!$B$7),_xldudf_SCOTT_GL(Information!$B$5,'Trial Balance'!$A133,Information!$G$1,Information!$B$7)),0)</f>
        <v>0</v>
      </c>
      <c r="E133" s="20">
        <f t="shared" ca="1" si="6"/>
        <v>0</v>
      </c>
      <c r="F133" s="20">
        <f t="shared" ca="1" si="7"/>
        <v>0</v>
      </c>
      <c r="H133" s="38" t="str">
        <f>IF(ISERROR(VLOOKUP($C133,Tables!$A$2:$A$16,1,FALSE)),"Credit","Debit")</f>
        <v>Credit</v>
      </c>
      <c r="I133" s="38" t="str">
        <f>IF(ISERROR(VLOOKUP($C133,Tables!$D$2:$D$10,1,FALSE)),"PL","BS")</f>
        <v>PL</v>
      </c>
    </row>
    <row r="134" spans="4:9" x14ac:dyDescent="0.2">
      <c r="D134" s="42" cm="1">
        <f t="array" aca="1" ref="D134" ca="1">IFERROR(IF(I134="PL",_xldudf_SCOTT_GL(Information!$B$5,'Trial Balance'!$A134,Information!$B$6,Information!$B$7),_xldudf_SCOTT_GL(Information!$B$5,'Trial Balance'!$A134,Information!$G$1,Information!$B$7)),0)</f>
        <v>0</v>
      </c>
      <c r="E134" s="20">
        <f t="shared" ca="1" si="6"/>
        <v>0</v>
      </c>
      <c r="F134" s="20">
        <f t="shared" ca="1" si="7"/>
        <v>0</v>
      </c>
      <c r="H134" s="38" t="str">
        <f>IF(ISERROR(VLOOKUP($C134,Tables!$A$2:$A$16,1,FALSE)),"Credit","Debit")</f>
        <v>Credit</v>
      </c>
      <c r="I134" s="38" t="str">
        <f>IF(ISERROR(VLOOKUP($C134,Tables!$D$2:$D$10,1,FALSE)),"PL","BS")</f>
        <v>PL</v>
      </c>
    </row>
    <row r="135" spans="4:9" x14ac:dyDescent="0.2">
      <c r="D135" s="42" cm="1">
        <f t="array" aca="1" ref="D135" ca="1">IFERROR(IF(I135="PL",_xldudf_SCOTT_GL(Information!$B$5,'Trial Balance'!$A135,Information!$B$6,Information!$B$7),_xldudf_SCOTT_GL(Information!$B$5,'Trial Balance'!$A135,Information!$G$1,Information!$B$7)),0)</f>
        <v>0</v>
      </c>
      <c r="E135" s="20">
        <f t="shared" ref="E135:E166" ca="1" si="8">IF(AND($H135="Debit",$D135&gt;0),D135,IF(AND($H135="Credit",$D135&lt;0),-D135,0))</f>
        <v>0</v>
      </c>
      <c r="F135" s="20">
        <f t="shared" ref="F135:F166" ca="1" si="9">IF(AND($H135="Credit",$D135&gt;0),$D135,IF(AND($H135="Debit",$D135&lt;0),-$D135,0))</f>
        <v>0</v>
      </c>
      <c r="H135" s="38" t="str">
        <f>IF(ISERROR(VLOOKUP($C135,Tables!$A$2:$A$16,1,FALSE)),"Credit","Debit")</f>
        <v>Credit</v>
      </c>
      <c r="I135" s="38" t="str">
        <f>IF(ISERROR(VLOOKUP($C135,Tables!$D$2:$D$10,1,FALSE)),"PL","BS")</f>
        <v>PL</v>
      </c>
    </row>
    <row r="136" spans="4:9" x14ac:dyDescent="0.2">
      <c r="D136" s="42" cm="1">
        <f t="array" aca="1" ref="D136" ca="1">IFERROR(IF(I136="PL",_xldudf_SCOTT_GL(Information!$B$5,'Trial Balance'!$A136,Information!$B$6,Information!$B$7),_xldudf_SCOTT_GL(Information!$B$5,'Trial Balance'!$A136,Information!$G$1,Information!$B$7)),0)</f>
        <v>0</v>
      </c>
      <c r="E136" s="20">
        <f t="shared" ca="1" si="8"/>
        <v>0</v>
      </c>
      <c r="F136" s="20">
        <f t="shared" ca="1" si="9"/>
        <v>0</v>
      </c>
      <c r="H136" s="38" t="str">
        <f>IF(ISERROR(VLOOKUP($C136,Tables!$A$2:$A$16,1,FALSE)),"Credit","Debit")</f>
        <v>Credit</v>
      </c>
      <c r="I136" s="38" t="str">
        <f>IF(ISERROR(VLOOKUP($C136,Tables!$D$2:$D$10,1,FALSE)),"PL","BS")</f>
        <v>PL</v>
      </c>
    </row>
    <row r="137" spans="4:9" x14ac:dyDescent="0.2">
      <c r="D137" s="42" cm="1">
        <f t="array" aca="1" ref="D137" ca="1">IFERROR(IF(I137="PL",_xldudf_SCOTT_GL(Information!$B$5,'Trial Balance'!$A137,Information!$B$6,Information!$B$7),_xldudf_SCOTT_GL(Information!$B$5,'Trial Balance'!$A137,Information!$G$1,Information!$B$7)),0)</f>
        <v>0</v>
      </c>
      <c r="E137" s="20">
        <f t="shared" ca="1" si="8"/>
        <v>0</v>
      </c>
      <c r="F137" s="20">
        <f t="shared" ca="1" si="9"/>
        <v>0</v>
      </c>
      <c r="H137" s="38" t="str">
        <f>IF(ISERROR(VLOOKUP($C137,Tables!$A$2:$A$16,1,FALSE)),"Credit","Debit")</f>
        <v>Credit</v>
      </c>
      <c r="I137" s="38" t="str">
        <f>IF(ISERROR(VLOOKUP($C137,Tables!$D$2:$D$10,1,FALSE)),"PL","BS")</f>
        <v>PL</v>
      </c>
    </row>
    <row r="138" spans="4:9" x14ac:dyDescent="0.2">
      <c r="D138" s="42" cm="1">
        <f t="array" aca="1" ref="D138" ca="1">IFERROR(IF(I138="PL",_xldudf_SCOTT_GL(Information!$B$5,'Trial Balance'!$A138,Information!$B$6,Information!$B$7),_xldudf_SCOTT_GL(Information!$B$5,'Trial Balance'!$A138,Information!$G$1,Information!$B$7)),0)</f>
        <v>0</v>
      </c>
      <c r="E138" s="20">
        <f t="shared" ca="1" si="8"/>
        <v>0</v>
      </c>
      <c r="F138" s="20">
        <f t="shared" ca="1" si="9"/>
        <v>0</v>
      </c>
      <c r="H138" s="38" t="str">
        <f>IF(ISERROR(VLOOKUP($C138,Tables!$A$2:$A$16,1,FALSE)),"Credit","Debit")</f>
        <v>Credit</v>
      </c>
      <c r="I138" s="38" t="str">
        <f>IF(ISERROR(VLOOKUP($C138,Tables!$D$2:$D$10,1,FALSE)),"PL","BS")</f>
        <v>PL</v>
      </c>
    </row>
    <row r="139" spans="4:9" x14ac:dyDescent="0.2">
      <c r="D139" s="42" cm="1">
        <f t="array" aca="1" ref="D139" ca="1">IFERROR(IF(I139="PL",_xldudf_SCOTT_GL(Information!$B$5,'Trial Balance'!$A139,Information!$B$6,Information!$B$7),_xldudf_SCOTT_GL(Information!$B$5,'Trial Balance'!$A139,Information!$G$1,Information!$B$7)),0)</f>
        <v>0</v>
      </c>
      <c r="E139" s="20">
        <f t="shared" ca="1" si="8"/>
        <v>0</v>
      </c>
      <c r="F139" s="20">
        <f t="shared" ca="1" si="9"/>
        <v>0</v>
      </c>
      <c r="H139" s="38" t="str">
        <f>IF(ISERROR(VLOOKUP($C139,Tables!$A$2:$A$16,1,FALSE)),"Credit","Debit")</f>
        <v>Credit</v>
      </c>
      <c r="I139" s="38" t="str">
        <f>IF(ISERROR(VLOOKUP($C139,Tables!$D$2:$D$10,1,FALSE)),"PL","BS")</f>
        <v>PL</v>
      </c>
    </row>
    <row r="140" spans="4:9" x14ac:dyDescent="0.2">
      <c r="D140" s="42" cm="1">
        <f t="array" aca="1" ref="D140" ca="1">IFERROR(IF(I140="PL",_xldudf_SCOTT_GL(Information!$B$5,'Trial Balance'!$A140,Information!$B$6,Information!$B$7),_xldudf_SCOTT_GL(Information!$B$5,'Trial Balance'!$A140,Information!$G$1,Information!$B$7)),0)</f>
        <v>0</v>
      </c>
      <c r="E140" s="20">
        <f t="shared" ca="1" si="8"/>
        <v>0</v>
      </c>
      <c r="F140" s="20">
        <f t="shared" ca="1" si="9"/>
        <v>0</v>
      </c>
      <c r="H140" s="38" t="str">
        <f>IF(ISERROR(VLOOKUP($C140,Tables!$A$2:$A$16,1,FALSE)),"Credit","Debit")</f>
        <v>Credit</v>
      </c>
      <c r="I140" s="38" t="str">
        <f>IF(ISERROR(VLOOKUP($C140,Tables!$D$2:$D$10,1,FALSE)),"PL","BS")</f>
        <v>PL</v>
      </c>
    </row>
    <row r="141" spans="4:9" x14ac:dyDescent="0.2">
      <c r="D141" s="42" cm="1">
        <f t="array" aca="1" ref="D141" ca="1">IFERROR(IF(I141="PL",_xldudf_SCOTT_GL(Information!$B$5,'Trial Balance'!$A141,Information!$B$6,Information!$B$7),_xldudf_SCOTT_GL(Information!$B$5,'Trial Balance'!$A141,Information!$G$1,Information!$B$7)),0)</f>
        <v>0</v>
      </c>
      <c r="E141" s="20">
        <f t="shared" ca="1" si="8"/>
        <v>0</v>
      </c>
      <c r="F141" s="20">
        <f t="shared" ca="1" si="9"/>
        <v>0</v>
      </c>
      <c r="H141" s="38" t="str">
        <f>IF(ISERROR(VLOOKUP($C141,Tables!$A$2:$A$16,1,FALSE)),"Credit","Debit")</f>
        <v>Credit</v>
      </c>
      <c r="I141" s="38" t="str">
        <f>IF(ISERROR(VLOOKUP($C141,Tables!$D$2:$D$10,1,FALSE)),"PL","BS")</f>
        <v>PL</v>
      </c>
    </row>
    <row r="142" spans="4:9" x14ac:dyDescent="0.2">
      <c r="D142" s="42" cm="1">
        <f t="array" aca="1" ref="D142" ca="1">IFERROR(IF(I142="PL",_xldudf_SCOTT_GL(Information!$B$5,'Trial Balance'!$A142,Information!$B$6,Information!$B$7),_xldudf_SCOTT_GL(Information!$B$5,'Trial Balance'!$A142,Information!$G$1,Information!$B$7)),0)</f>
        <v>0</v>
      </c>
      <c r="E142" s="20">
        <f t="shared" ca="1" si="8"/>
        <v>0</v>
      </c>
      <c r="F142" s="20">
        <f t="shared" ca="1" si="9"/>
        <v>0</v>
      </c>
      <c r="H142" s="38" t="str">
        <f>IF(ISERROR(VLOOKUP($C142,Tables!$A$2:$A$16,1,FALSE)),"Credit","Debit")</f>
        <v>Credit</v>
      </c>
      <c r="I142" s="38" t="str">
        <f>IF(ISERROR(VLOOKUP($C142,Tables!$D$2:$D$10,1,FALSE)),"PL","BS")</f>
        <v>PL</v>
      </c>
    </row>
    <row r="143" spans="4:9" x14ac:dyDescent="0.2">
      <c r="D143" s="42" cm="1">
        <f t="array" aca="1" ref="D143" ca="1">IFERROR(IF(I143="PL",_xldudf_SCOTT_GL(Information!$B$5,'Trial Balance'!$A143,Information!$B$6,Information!$B$7),_xldudf_SCOTT_GL(Information!$B$5,'Trial Balance'!$A143,Information!$G$1,Information!$B$7)),0)</f>
        <v>0</v>
      </c>
      <c r="E143" s="20">
        <f t="shared" ca="1" si="8"/>
        <v>0</v>
      </c>
      <c r="F143" s="20">
        <f t="shared" ca="1" si="9"/>
        <v>0</v>
      </c>
      <c r="H143" s="38" t="str">
        <f>IF(ISERROR(VLOOKUP($C143,Tables!$A$2:$A$16,1,FALSE)),"Credit","Debit")</f>
        <v>Credit</v>
      </c>
      <c r="I143" s="38" t="str">
        <f>IF(ISERROR(VLOOKUP($C143,Tables!$D$2:$D$10,1,FALSE)),"PL","BS")</f>
        <v>PL</v>
      </c>
    </row>
    <row r="144" spans="4:9" x14ac:dyDescent="0.2">
      <c r="D144" s="42" cm="1">
        <f t="array" aca="1" ref="D144" ca="1">IFERROR(IF(I144="PL",_xldudf_SCOTT_GL(Information!$B$5,'Trial Balance'!$A144,Information!$B$6,Information!$B$7),_xldudf_SCOTT_GL(Information!$B$5,'Trial Balance'!$A144,Information!$G$1,Information!$B$7)),0)</f>
        <v>0</v>
      </c>
      <c r="E144" s="20">
        <f t="shared" ca="1" si="8"/>
        <v>0</v>
      </c>
      <c r="F144" s="20">
        <f t="shared" ca="1" si="9"/>
        <v>0</v>
      </c>
      <c r="H144" s="38" t="str">
        <f>IF(ISERROR(VLOOKUP($C144,Tables!$A$2:$A$16,1,FALSE)),"Credit","Debit")</f>
        <v>Credit</v>
      </c>
      <c r="I144" s="38" t="str">
        <f>IF(ISERROR(VLOOKUP($C144,Tables!$D$2:$D$10,1,FALSE)),"PL","BS")</f>
        <v>PL</v>
      </c>
    </row>
    <row r="145" spans="4:9" x14ac:dyDescent="0.2">
      <c r="D145" s="42" cm="1">
        <f t="array" aca="1" ref="D145" ca="1">IFERROR(IF(I145="PL",_xldudf_SCOTT_GL(Information!$B$5,'Trial Balance'!$A145,Information!$B$6,Information!$B$7),_xldudf_SCOTT_GL(Information!$B$5,'Trial Balance'!$A145,Information!$G$1,Information!$B$7)),0)</f>
        <v>0</v>
      </c>
      <c r="E145" s="20">
        <f t="shared" ca="1" si="8"/>
        <v>0</v>
      </c>
      <c r="F145" s="20">
        <f t="shared" ca="1" si="9"/>
        <v>0</v>
      </c>
      <c r="H145" s="38" t="str">
        <f>IF(ISERROR(VLOOKUP($C145,Tables!$A$2:$A$16,1,FALSE)),"Credit","Debit")</f>
        <v>Credit</v>
      </c>
      <c r="I145" s="38" t="str">
        <f>IF(ISERROR(VLOOKUP($C145,Tables!$D$2:$D$10,1,FALSE)),"PL","BS")</f>
        <v>PL</v>
      </c>
    </row>
    <row r="146" spans="4:9" x14ac:dyDescent="0.2">
      <c r="D146" s="42" cm="1">
        <f t="array" aca="1" ref="D146" ca="1">IFERROR(IF(I146="PL",_xldudf_SCOTT_GL(Information!$B$5,'Trial Balance'!$A146,Information!$B$6,Information!$B$7),_xldudf_SCOTT_GL(Information!$B$5,'Trial Balance'!$A146,Information!$G$1,Information!$B$7)),0)</f>
        <v>0</v>
      </c>
      <c r="E146" s="20">
        <f t="shared" ca="1" si="8"/>
        <v>0</v>
      </c>
      <c r="F146" s="20">
        <f t="shared" ca="1" si="9"/>
        <v>0</v>
      </c>
      <c r="H146" s="38" t="str">
        <f>IF(ISERROR(VLOOKUP($C146,Tables!$A$2:$A$16,1,FALSE)),"Credit","Debit")</f>
        <v>Credit</v>
      </c>
      <c r="I146" s="38" t="str">
        <f>IF(ISERROR(VLOOKUP($C146,Tables!$D$2:$D$10,1,FALSE)),"PL","BS")</f>
        <v>PL</v>
      </c>
    </row>
    <row r="147" spans="4:9" x14ac:dyDescent="0.2">
      <c r="D147" s="42" cm="1">
        <f t="array" aca="1" ref="D147" ca="1">IFERROR(IF(I147="PL",_xldudf_SCOTT_GL(Information!$B$5,'Trial Balance'!$A147,Information!$B$6,Information!$B$7),_xldudf_SCOTT_GL(Information!$B$5,'Trial Balance'!$A147,Information!$G$1,Information!$B$7)),0)</f>
        <v>0</v>
      </c>
      <c r="E147" s="20">
        <f t="shared" ca="1" si="8"/>
        <v>0</v>
      </c>
      <c r="F147" s="20">
        <f t="shared" ca="1" si="9"/>
        <v>0</v>
      </c>
      <c r="H147" s="38" t="str">
        <f>IF(ISERROR(VLOOKUP($C147,Tables!$A$2:$A$16,1,FALSE)),"Credit","Debit")</f>
        <v>Credit</v>
      </c>
      <c r="I147" s="38" t="str">
        <f>IF(ISERROR(VLOOKUP($C147,Tables!$D$2:$D$10,1,FALSE)),"PL","BS")</f>
        <v>PL</v>
      </c>
    </row>
    <row r="148" spans="4:9" x14ac:dyDescent="0.2">
      <c r="D148" s="42" cm="1">
        <f t="array" aca="1" ref="D148" ca="1">IFERROR(IF(I148="PL",_xldudf_SCOTT_GL(Information!$B$5,'Trial Balance'!$A148,Information!$B$6,Information!$B$7),_xldudf_SCOTT_GL(Information!$B$5,'Trial Balance'!$A148,Information!$G$1,Information!$B$7)),0)</f>
        <v>0</v>
      </c>
      <c r="E148" s="20">
        <f t="shared" ca="1" si="8"/>
        <v>0</v>
      </c>
      <c r="F148" s="20">
        <f t="shared" ca="1" si="9"/>
        <v>0</v>
      </c>
      <c r="H148" s="38" t="str">
        <f>IF(ISERROR(VLOOKUP($C148,Tables!$A$2:$A$16,1,FALSE)),"Credit","Debit")</f>
        <v>Credit</v>
      </c>
      <c r="I148" s="38" t="str">
        <f>IF(ISERROR(VLOOKUP($C148,Tables!$D$2:$D$10,1,FALSE)),"PL","BS")</f>
        <v>PL</v>
      </c>
    </row>
    <row r="149" spans="4:9" x14ac:dyDescent="0.2">
      <c r="D149" s="42" cm="1">
        <f t="array" aca="1" ref="D149" ca="1">IFERROR(IF(I149="PL",_xldudf_SCOTT_GL(Information!$B$5,'Trial Balance'!$A149,Information!$B$6,Information!$B$7),_xldudf_SCOTT_GL(Information!$B$5,'Trial Balance'!$A149,Information!$G$1,Information!$B$7)),0)</f>
        <v>0</v>
      </c>
      <c r="E149" s="20">
        <f t="shared" ca="1" si="8"/>
        <v>0</v>
      </c>
      <c r="F149" s="20">
        <f t="shared" ca="1" si="9"/>
        <v>0</v>
      </c>
      <c r="H149" s="38" t="str">
        <f>IF(ISERROR(VLOOKUP($C149,Tables!$A$2:$A$16,1,FALSE)),"Credit","Debit")</f>
        <v>Credit</v>
      </c>
      <c r="I149" s="38" t="str">
        <f>IF(ISERROR(VLOOKUP($C149,Tables!$D$2:$D$10,1,FALSE)),"PL","BS")</f>
        <v>PL</v>
      </c>
    </row>
    <row r="150" spans="4:9" x14ac:dyDescent="0.2">
      <c r="D150" s="42" cm="1">
        <f t="array" aca="1" ref="D150" ca="1">IFERROR(IF(I150="PL",_xldudf_SCOTT_GL(Information!$B$5,'Trial Balance'!$A150,Information!$B$6,Information!$B$7),_xldudf_SCOTT_GL(Information!$B$5,'Trial Balance'!$A150,Information!$G$1,Information!$B$7)),0)</f>
        <v>0</v>
      </c>
      <c r="E150" s="20">
        <f t="shared" ca="1" si="8"/>
        <v>0</v>
      </c>
      <c r="F150" s="20">
        <f t="shared" ca="1" si="9"/>
        <v>0</v>
      </c>
      <c r="H150" s="38" t="str">
        <f>IF(ISERROR(VLOOKUP($C150,Tables!$A$2:$A$16,1,FALSE)),"Credit","Debit")</f>
        <v>Credit</v>
      </c>
      <c r="I150" s="38" t="str">
        <f>IF(ISERROR(VLOOKUP($C150,Tables!$D$2:$D$10,1,FALSE)),"PL","BS")</f>
        <v>PL</v>
      </c>
    </row>
    <row r="151" spans="4:9" x14ac:dyDescent="0.2">
      <c r="D151" s="42" cm="1">
        <f t="array" aca="1" ref="D151" ca="1">IFERROR(IF(I151="PL",_xldudf_SCOTT_GL(Information!$B$5,'Trial Balance'!$A151,Information!$B$6,Information!$B$7),_xldudf_SCOTT_GL(Information!$B$5,'Trial Balance'!$A151,Information!$G$1,Information!$B$7)),0)</f>
        <v>0</v>
      </c>
      <c r="E151" s="20">
        <f t="shared" ca="1" si="8"/>
        <v>0</v>
      </c>
      <c r="F151" s="20">
        <f t="shared" ca="1" si="9"/>
        <v>0</v>
      </c>
      <c r="H151" s="38" t="str">
        <f>IF(ISERROR(VLOOKUP($C151,Tables!$A$2:$A$16,1,FALSE)),"Credit","Debit")</f>
        <v>Credit</v>
      </c>
      <c r="I151" s="38" t="str">
        <f>IF(ISERROR(VLOOKUP($C151,Tables!$D$2:$D$10,1,FALSE)),"PL","BS")</f>
        <v>PL</v>
      </c>
    </row>
    <row r="152" spans="4:9" x14ac:dyDescent="0.2">
      <c r="D152" s="42" cm="1">
        <f t="array" aca="1" ref="D152" ca="1">IFERROR(IF(I152="PL",_xldudf_SCOTT_GL(Information!$B$5,'Trial Balance'!$A152,Information!$B$6,Information!$B$7),_xldudf_SCOTT_GL(Information!$B$5,'Trial Balance'!$A152,Information!$G$1,Information!$B$7)),0)</f>
        <v>0</v>
      </c>
      <c r="E152" s="20">
        <f t="shared" ca="1" si="8"/>
        <v>0</v>
      </c>
      <c r="F152" s="20">
        <f t="shared" ca="1" si="9"/>
        <v>0</v>
      </c>
      <c r="H152" s="38" t="str">
        <f>IF(ISERROR(VLOOKUP($C152,Tables!$A$2:$A$16,1,FALSE)),"Credit","Debit")</f>
        <v>Credit</v>
      </c>
      <c r="I152" s="38" t="str">
        <f>IF(ISERROR(VLOOKUP($C152,Tables!$D$2:$D$10,1,FALSE)),"PL","BS")</f>
        <v>PL</v>
      </c>
    </row>
    <row r="153" spans="4:9" x14ac:dyDescent="0.2">
      <c r="D153" s="42" cm="1">
        <f t="array" aca="1" ref="D153" ca="1">IFERROR(IF(I153="PL",_xldudf_SCOTT_GL(Information!$B$5,'Trial Balance'!$A153,Information!$B$6,Information!$B$7),_xldudf_SCOTT_GL(Information!$B$5,'Trial Balance'!$A153,Information!$G$1,Information!$B$7)),0)</f>
        <v>0</v>
      </c>
      <c r="E153" s="20">
        <f t="shared" ca="1" si="8"/>
        <v>0</v>
      </c>
      <c r="F153" s="20">
        <f t="shared" ca="1" si="9"/>
        <v>0</v>
      </c>
      <c r="H153" s="38" t="str">
        <f>IF(ISERROR(VLOOKUP($C153,Tables!$A$2:$A$16,1,FALSE)),"Credit","Debit")</f>
        <v>Credit</v>
      </c>
      <c r="I153" s="38" t="str">
        <f>IF(ISERROR(VLOOKUP($C153,Tables!$D$2:$D$10,1,FALSE)),"PL","BS")</f>
        <v>PL</v>
      </c>
    </row>
    <row r="154" spans="4:9" x14ac:dyDescent="0.2">
      <c r="D154" s="42" cm="1">
        <f t="array" aca="1" ref="D154" ca="1">IFERROR(IF(I154="PL",_xldudf_SCOTT_GL(Information!$B$5,'Trial Balance'!$A154,Information!$B$6,Information!$B$7),_xldudf_SCOTT_GL(Information!$B$5,'Trial Balance'!$A154,Information!$G$1,Information!$B$7)),0)</f>
        <v>0</v>
      </c>
      <c r="E154" s="20">
        <f t="shared" ca="1" si="8"/>
        <v>0</v>
      </c>
      <c r="F154" s="20">
        <f t="shared" ca="1" si="9"/>
        <v>0</v>
      </c>
      <c r="H154" s="38" t="str">
        <f>IF(ISERROR(VLOOKUP($C154,Tables!$A$2:$A$16,1,FALSE)),"Credit","Debit")</f>
        <v>Credit</v>
      </c>
      <c r="I154" s="38" t="str">
        <f>IF(ISERROR(VLOOKUP($C154,Tables!$D$2:$D$10,1,FALSE)),"PL","BS")</f>
        <v>PL</v>
      </c>
    </row>
    <row r="155" spans="4:9" x14ac:dyDescent="0.2">
      <c r="D155" s="42" cm="1">
        <f t="array" aca="1" ref="D155" ca="1">IFERROR(IF(I155="PL",_xldudf_SCOTT_GL(Information!$B$5,'Trial Balance'!$A155,Information!$B$6,Information!$B$7),_xldudf_SCOTT_GL(Information!$B$5,'Trial Balance'!$A155,Information!$G$1,Information!$B$7)),0)</f>
        <v>0</v>
      </c>
      <c r="E155" s="20">
        <f t="shared" ca="1" si="8"/>
        <v>0</v>
      </c>
      <c r="F155" s="20">
        <f t="shared" ca="1" si="9"/>
        <v>0</v>
      </c>
      <c r="H155" s="38" t="str">
        <f>IF(ISERROR(VLOOKUP($C155,Tables!$A$2:$A$16,1,FALSE)),"Credit","Debit")</f>
        <v>Credit</v>
      </c>
      <c r="I155" s="38" t="str">
        <f>IF(ISERROR(VLOOKUP($C155,Tables!$D$2:$D$10,1,FALSE)),"PL","BS")</f>
        <v>PL</v>
      </c>
    </row>
    <row r="156" spans="4:9" x14ac:dyDescent="0.2">
      <c r="D156" s="42" cm="1">
        <f t="array" aca="1" ref="D156" ca="1">IFERROR(IF(I156="PL",_xldudf_SCOTT_GL(Information!$B$5,'Trial Balance'!$A156,Information!$B$6,Information!$B$7),_xldudf_SCOTT_GL(Information!$B$5,'Trial Balance'!$A156,Information!$G$1,Information!$B$7)),0)</f>
        <v>0</v>
      </c>
      <c r="E156" s="20">
        <f t="shared" ca="1" si="8"/>
        <v>0</v>
      </c>
      <c r="F156" s="20">
        <f t="shared" ca="1" si="9"/>
        <v>0</v>
      </c>
      <c r="H156" s="38" t="str">
        <f>IF(ISERROR(VLOOKUP($C156,Tables!$A$2:$A$16,1,FALSE)),"Credit","Debit")</f>
        <v>Credit</v>
      </c>
      <c r="I156" s="38" t="str">
        <f>IF(ISERROR(VLOOKUP($C156,Tables!$D$2:$D$10,1,FALSE)),"PL","BS")</f>
        <v>PL</v>
      </c>
    </row>
    <row r="157" spans="4:9" x14ac:dyDescent="0.2">
      <c r="D157" s="42" cm="1">
        <f t="array" aca="1" ref="D157" ca="1">IFERROR(IF(I157="PL",_xldudf_SCOTT_GL(Information!$B$5,'Trial Balance'!$A157,Information!$B$6,Information!$B$7),_xldudf_SCOTT_GL(Information!$B$5,'Trial Balance'!$A157,Information!$G$1,Information!$B$7)),0)</f>
        <v>0</v>
      </c>
      <c r="E157" s="20">
        <f t="shared" ca="1" si="8"/>
        <v>0</v>
      </c>
      <c r="F157" s="20">
        <f t="shared" ca="1" si="9"/>
        <v>0</v>
      </c>
      <c r="H157" s="38" t="str">
        <f>IF(ISERROR(VLOOKUP($C157,Tables!$A$2:$A$16,1,FALSE)),"Credit","Debit")</f>
        <v>Credit</v>
      </c>
      <c r="I157" s="38" t="str">
        <f>IF(ISERROR(VLOOKUP($C157,Tables!$D$2:$D$10,1,FALSE)),"PL","BS")</f>
        <v>PL</v>
      </c>
    </row>
    <row r="158" spans="4:9" x14ac:dyDescent="0.2">
      <c r="D158" s="42" cm="1">
        <f t="array" aca="1" ref="D158" ca="1">IFERROR(IF(I158="PL",_xldudf_SCOTT_GL(Information!$B$5,'Trial Balance'!$A158,Information!$B$6,Information!$B$7),_xldudf_SCOTT_GL(Information!$B$5,'Trial Balance'!$A158,Information!$G$1,Information!$B$7)),0)</f>
        <v>0</v>
      </c>
      <c r="E158" s="20">
        <f t="shared" ca="1" si="8"/>
        <v>0</v>
      </c>
      <c r="F158" s="20">
        <f t="shared" ca="1" si="9"/>
        <v>0</v>
      </c>
      <c r="H158" s="38" t="str">
        <f>IF(ISERROR(VLOOKUP($C158,Tables!$A$2:$A$16,1,FALSE)),"Credit","Debit")</f>
        <v>Credit</v>
      </c>
      <c r="I158" s="38" t="str">
        <f>IF(ISERROR(VLOOKUP($C158,Tables!$D$2:$D$10,1,FALSE)),"PL","BS")</f>
        <v>PL</v>
      </c>
    </row>
    <row r="159" spans="4:9" x14ac:dyDescent="0.2">
      <c r="D159" s="42" cm="1">
        <f t="array" aca="1" ref="D159" ca="1">IFERROR(IF(I159="PL",_xldudf_SCOTT_GL(Information!$B$5,'Trial Balance'!$A159,Information!$B$6,Information!$B$7),_xldudf_SCOTT_GL(Information!$B$5,'Trial Balance'!$A159,Information!$G$1,Information!$B$7)),0)</f>
        <v>0</v>
      </c>
      <c r="E159" s="20">
        <f t="shared" ca="1" si="8"/>
        <v>0</v>
      </c>
      <c r="F159" s="20">
        <f t="shared" ca="1" si="9"/>
        <v>0</v>
      </c>
      <c r="H159" s="38" t="str">
        <f>IF(ISERROR(VLOOKUP($C159,Tables!$A$2:$A$16,1,FALSE)),"Credit","Debit")</f>
        <v>Credit</v>
      </c>
      <c r="I159" s="38" t="str">
        <f>IF(ISERROR(VLOOKUP($C159,Tables!$D$2:$D$10,1,FALSE)),"PL","BS")</f>
        <v>PL</v>
      </c>
    </row>
    <row r="160" spans="4:9" x14ac:dyDescent="0.2">
      <c r="D160" s="42" cm="1">
        <f t="array" aca="1" ref="D160" ca="1">IFERROR(IF(I160="PL",_xldudf_SCOTT_GL(Information!$B$5,'Trial Balance'!$A160,Information!$B$6,Information!$B$7),_xldudf_SCOTT_GL(Information!$B$5,'Trial Balance'!$A160,Information!$G$1,Information!$B$7)),0)</f>
        <v>0</v>
      </c>
      <c r="E160" s="20">
        <f t="shared" ca="1" si="8"/>
        <v>0</v>
      </c>
      <c r="F160" s="20">
        <f t="shared" ca="1" si="9"/>
        <v>0</v>
      </c>
      <c r="H160" s="38" t="str">
        <f>IF(ISERROR(VLOOKUP($C160,Tables!$A$2:$A$16,1,FALSE)),"Credit","Debit")</f>
        <v>Credit</v>
      </c>
      <c r="I160" s="38" t="str">
        <f>IF(ISERROR(VLOOKUP($C160,Tables!$D$2:$D$10,1,FALSE)),"PL","BS")</f>
        <v>PL</v>
      </c>
    </row>
    <row r="161" spans="4:9" x14ac:dyDescent="0.2">
      <c r="D161" s="42" cm="1">
        <f t="array" aca="1" ref="D161" ca="1">IFERROR(IF(I161="PL",_xldudf_SCOTT_GL(Information!$B$5,'Trial Balance'!$A161,Information!$B$6,Information!$B$7),_xldudf_SCOTT_GL(Information!$B$5,'Trial Balance'!$A161,Information!$G$1,Information!$B$7)),0)</f>
        <v>0</v>
      </c>
      <c r="E161" s="20">
        <f t="shared" ca="1" si="8"/>
        <v>0</v>
      </c>
      <c r="F161" s="20">
        <f t="shared" ca="1" si="9"/>
        <v>0</v>
      </c>
      <c r="H161" s="38" t="str">
        <f>IF(ISERROR(VLOOKUP($C161,Tables!$A$2:$A$16,1,FALSE)),"Credit","Debit")</f>
        <v>Credit</v>
      </c>
      <c r="I161" s="38" t="str">
        <f>IF(ISERROR(VLOOKUP($C161,Tables!$D$2:$D$10,1,FALSE)),"PL","BS")</f>
        <v>PL</v>
      </c>
    </row>
    <row r="162" spans="4:9" x14ac:dyDescent="0.2">
      <c r="D162" s="42" cm="1">
        <f t="array" aca="1" ref="D162" ca="1">IFERROR(IF(I162="PL",_xldudf_SCOTT_GL(Information!$B$5,'Trial Balance'!$A162,Information!$B$6,Information!$B$7),_xldudf_SCOTT_GL(Information!$B$5,'Trial Balance'!$A162,Information!$G$1,Information!$B$7)),0)</f>
        <v>0</v>
      </c>
      <c r="E162" s="20">
        <f t="shared" ca="1" si="8"/>
        <v>0</v>
      </c>
      <c r="F162" s="20">
        <f t="shared" ca="1" si="9"/>
        <v>0</v>
      </c>
      <c r="H162" s="38" t="str">
        <f>IF(ISERROR(VLOOKUP($C162,Tables!$A$2:$A$16,1,FALSE)),"Credit","Debit")</f>
        <v>Credit</v>
      </c>
      <c r="I162" s="38" t="str">
        <f>IF(ISERROR(VLOOKUP($C162,Tables!$D$2:$D$10,1,FALSE)),"PL","BS")</f>
        <v>PL</v>
      </c>
    </row>
    <row r="163" spans="4:9" x14ac:dyDescent="0.2">
      <c r="D163" s="42" cm="1">
        <f t="array" aca="1" ref="D163" ca="1">IFERROR(IF(I163="PL",_xldudf_SCOTT_GL(Information!$B$5,'Trial Balance'!$A163,Information!$B$6,Information!$B$7),_xldudf_SCOTT_GL(Information!$B$5,'Trial Balance'!$A163,Information!$G$1,Information!$B$7)),0)</f>
        <v>0</v>
      </c>
      <c r="E163" s="20">
        <f t="shared" ca="1" si="8"/>
        <v>0</v>
      </c>
      <c r="F163" s="20">
        <f t="shared" ca="1" si="9"/>
        <v>0</v>
      </c>
      <c r="H163" s="38" t="str">
        <f>IF(ISERROR(VLOOKUP($C163,Tables!$A$2:$A$16,1,FALSE)),"Credit","Debit")</f>
        <v>Credit</v>
      </c>
      <c r="I163" s="38" t="str">
        <f>IF(ISERROR(VLOOKUP($C163,Tables!$D$2:$D$10,1,FALSE)),"PL","BS")</f>
        <v>PL</v>
      </c>
    </row>
    <row r="164" spans="4:9" x14ac:dyDescent="0.2">
      <c r="D164" s="42" cm="1">
        <f t="array" aca="1" ref="D164" ca="1">IFERROR(IF(I164="PL",_xldudf_SCOTT_GL(Information!$B$5,'Trial Balance'!$A164,Information!$B$6,Information!$B$7),_xldudf_SCOTT_GL(Information!$B$5,'Trial Balance'!$A164,Information!$G$1,Information!$B$7)),0)</f>
        <v>0</v>
      </c>
      <c r="E164" s="20">
        <f t="shared" ca="1" si="8"/>
        <v>0</v>
      </c>
      <c r="F164" s="20">
        <f t="shared" ca="1" si="9"/>
        <v>0</v>
      </c>
      <c r="H164" s="38" t="str">
        <f>IF(ISERROR(VLOOKUP($C164,Tables!$A$2:$A$16,1,FALSE)),"Credit","Debit")</f>
        <v>Credit</v>
      </c>
      <c r="I164" s="38" t="str">
        <f>IF(ISERROR(VLOOKUP($C164,Tables!$D$2:$D$10,1,FALSE)),"PL","BS")</f>
        <v>PL</v>
      </c>
    </row>
    <row r="165" spans="4:9" x14ac:dyDescent="0.2">
      <c r="D165" s="42" cm="1">
        <f t="array" aca="1" ref="D165" ca="1">IFERROR(IF(I165="PL",_xldudf_SCOTT_GL(Information!$B$5,'Trial Balance'!$A165,Information!$B$6,Information!$B$7),_xldudf_SCOTT_GL(Information!$B$5,'Trial Balance'!$A165,Information!$G$1,Information!$B$7)),0)</f>
        <v>0</v>
      </c>
      <c r="E165" s="20">
        <f t="shared" ca="1" si="8"/>
        <v>0</v>
      </c>
      <c r="F165" s="20">
        <f t="shared" ca="1" si="9"/>
        <v>0</v>
      </c>
      <c r="H165" s="38" t="str">
        <f>IF(ISERROR(VLOOKUP($C165,Tables!$A$2:$A$16,1,FALSE)),"Credit","Debit")</f>
        <v>Credit</v>
      </c>
      <c r="I165" s="38" t="str">
        <f>IF(ISERROR(VLOOKUP($C165,Tables!$D$2:$D$10,1,FALSE)),"PL","BS")</f>
        <v>PL</v>
      </c>
    </row>
    <row r="166" spans="4:9" x14ac:dyDescent="0.2">
      <c r="D166" s="42" cm="1">
        <f t="array" aca="1" ref="D166" ca="1">IFERROR(IF(I166="PL",_xldudf_SCOTT_GL(Information!$B$5,'Trial Balance'!$A166,Information!$B$6,Information!$B$7),_xldudf_SCOTT_GL(Information!$B$5,'Trial Balance'!$A166,Information!$G$1,Information!$B$7)),0)</f>
        <v>0</v>
      </c>
      <c r="E166" s="20">
        <f t="shared" ca="1" si="8"/>
        <v>0</v>
      </c>
      <c r="F166" s="20">
        <f t="shared" ca="1" si="9"/>
        <v>0</v>
      </c>
      <c r="H166" s="38" t="str">
        <f>IF(ISERROR(VLOOKUP($C166,Tables!$A$2:$A$16,1,FALSE)),"Credit","Debit")</f>
        <v>Credit</v>
      </c>
      <c r="I166" s="38" t="str">
        <f>IF(ISERROR(VLOOKUP($C166,Tables!$D$2:$D$10,1,FALSE)),"PL","BS")</f>
        <v>PL</v>
      </c>
    </row>
    <row r="167" spans="4:9" x14ac:dyDescent="0.2">
      <c r="D167" s="42" cm="1">
        <f t="array" aca="1" ref="D167" ca="1">IFERROR(IF(I167="PL",_xldudf_SCOTT_GL(Information!$B$5,'Trial Balance'!$A167,Information!$B$6,Information!$B$7),_xldudf_SCOTT_GL(Information!$B$5,'Trial Balance'!$A167,Information!$G$1,Information!$B$7)),0)</f>
        <v>0</v>
      </c>
      <c r="E167" s="20">
        <f t="shared" ref="E167:E194" ca="1" si="10">IF(AND($H167="Debit",$D167&gt;0),D167,IF(AND($H167="Credit",$D167&lt;0),-D167,0))</f>
        <v>0</v>
      </c>
      <c r="F167" s="20">
        <f t="shared" ref="F167:F194" ca="1" si="11">IF(AND($H167="Credit",$D167&gt;0),$D167,IF(AND($H167="Debit",$D167&lt;0),-$D167,0))</f>
        <v>0</v>
      </c>
      <c r="H167" s="38" t="str">
        <f>IF(ISERROR(VLOOKUP($C167,Tables!$A$2:$A$16,1,FALSE)),"Credit","Debit")</f>
        <v>Credit</v>
      </c>
      <c r="I167" s="38" t="str">
        <f>IF(ISERROR(VLOOKUP($C167,Tables!$D$2:$D$10,1,FALSE)),"PL","BS")</f>
        <v>PL</v>
      </c>
    </row>
    <row r="168" spans="4:9" x14ac:dyDescent="0.2">
      <c r="D168" s="42" cm="1">
        <f t="array" aca="1" ref="D168" ca="1">IFERROR(IF(I168="PL",_xldudf_SCOTT_GL(Information!$B$5,'Trial Balance'!$A168,Information!$B$6,Information!$B$7),_xldudf_SCOTT_GL(Information!$B$5,'Trial Balance'!$A168,Information!$G$1,Information!$B$7)),0)</f>
        <v>0</v>
      </c>
      <c r="E168" s="20">
        <f t="shared" ca="1" si="10"/>
        <v>0</v>
      </c>
      <c r="F168" s="20">
        <f t="shared" ca="1" si="11"/>
        <v>0</v>
      </c>
      <c r="H168" s="38" t="str">
        <f>IF(ISERROR(VLOOKUP($C168,Tables!$A$2:$A$16,1,FALSE)),"Credit","Debit")</f>
        <v>Credit</v>
      </c>
      <c r="I168" s="38" t="str">
        <f>IF(ISERROR(VLOOKUP($C168,Tables!$D$2:$D$10,1,FALSE)),"PL","BS")</f>
        <v>PL</v>
      </c>
    </row>
    <row r="169" spans="4:9" x14ac:dyDescent="0.2">
      <c r="D169" s="42" cm="1">
        <f t="array" aca="1" ref="D169" ca="1">IFERROR(IF(I169="PL",_xldudf_SCOTT_GL(Information!$B$5,'Trial Balance'!$A169,Information!$B$6,Information!$B$7),_xldudf_SCOTT_GL(Information!$B$5,'Trial Balance'!$A169,Information!$G$1,Information!$B$7)),0)</f>
        <v>0</v>
      </c>
      <c r="E169" s="20">
        <f t="shared" ca="1" si="10"/>
        <v>0</v>
      </c>
      <c r="F169" s="20">
        <f t="shared" ca="1" si="11"/>
        <v>0</v>
      </c>
      <c r="H169" s="38" t="str">
        <f>IF(ISERROR(VLOOKUP($C169,Tables!$A$2:$A$16,1,FALSE)),"Credit","Debit")</f>
        <v>Credit</v>
      </c>
      <c r="I169" s="38" t="str">
        <f>IF(ISERROR(VLOOKUP($C169,Tables!$D$2:$D$10,1,FALSE)),"PL","BS")</f>
        <v>PL</v>
      </c>
    </row>
    <row r="170" spans="4:9" x14ac:dyDescent="0.2">
      <c r="D170" s="42" cm="1">
        <f t="array" aca="1" ref="D170" ca="1">IFERROR(IF(I170="PL",_xldudf_SCOTT_GL(Information!$B$5,'Trial Balance'!$A170,Information!$B$6,Information!$B$7),_xldudf_SCOTT_GL(Information!$B$5,'Trial Balance'!$A170,Information!$G$1,Information!$B$7)),0)</f>
        <v>0</v>
      </c>
      <c r="E170" s="20">
        <f t="shared" ca="1" si="10"/>
        <v>0</v>
      </c>
      <c r="F170" s="20">
        <f t="shared" ca="1" si="11"/>
        <v>0</v>
      </c>
      <c r="H170" s="38" t="str">
        <f>IF(ISERROR(VLOOKUP($C170,Tables!$A$2:$A$16,1,FALSE)),"Credit","Debit")</f>
        <v>Credit</v>
      </c>
      <c r="I170" s="38" t="str">
        <f>IF(ISERROR(VLOOKUP($C170,Tables!$D$2:$D$10,1,FALSE)),"PL","BS")</f>
        <v>PL</v>
      </c>
    </row>
    <row r="171" spans="4:9" x14ac:dyDescent="0.2">
      <c r="D171" s="42" cm="1">
        <f t="array" aca="1" ref="D171" ca="1">IFERROR(IF(I171="PL",_xldudf_SCOTT_GL(Information!$B$5,'Trial Balance'!$A171,Information!$B$6,Information!$B$7),_xldudf_SCOTT_GL(Information!$B$5,'Trial Balance'!$A171,Information!$G$1,Information!$B$7)),0)</f>
        <v>0</v>
      </c>
      <c r="E171" s="20">
        <f t="shared" ca="1" si="10"/>
        <v>0</v>
      </c>
      <c r="F171" s="20">
        <f t="shared" ca="1" si="11"/>
        <v>0</v>
      </c>
      <c r="H171" s="38" t="str">
        <f>IF(ISERROR(VLOOKUP($C171,Tables!$A$2:$A$16,1,FALSE)),"Credit","Debit")</f>
        <v>Credit</v>
      </c>
      <c r="I171" s="38" t="str">
        <f>IF(ISERROR(VLOOKUP($C171,Tables!$D$2:$D$10,1,FALSE)),"PL","BS")</f>
        <v>PL</v>
      </c>
    </row>
    <row r="172" spans="4:9" x14ac:dyDescent="0.2">
      <c r="D172" s="42" cm="1">
        <f t="array" aca="1" ref="D172" ca="1">IFERROR(IF(I172="PL",_xldudf_SCOTT_GL(Information!$B$5,'Trial Balance'!$A172,Information!$B$6,Information!$B$7),_xldudf_SCOTT_GL(Information!$B$5,'Trial Balance'!$A172,Information!$G$1,Information!$B$7)),0)</f>
        <v>0</v>
      </c>
      <c r="E172" s="20">
        <f t="shared" ca="1" si="10"/>
        <v>0</v>
      </c>
      <c r="F172" s="20">
        <f t="shared" ca="1" si="11"/>
        <v>0</v>
      </c>
      <c r="H172" s="38" t="str">
        <f>IF(ISERROR(VLOOKUP($C172,Tables!$A$2:$A$16,1,FALSE)),"Credit","Debit")</f>
        <v>Credit</v>
      </c>
      <c r="I172" s="38" t="str">
        <f>IF(ISERROR(VLOOKUP($C172,Tables!$D$2:$D$10,1,FALSE)),"PL","BS")</f>
        <v>PL</v>
      </c>
    </row>
    <row r="173" spans="4:9" x14ac:dyDescent="0.2">
      <c r="D173" s="42" cm="1">
        <f t="array" aca="1" ref="D173" ca="1">IFERROR(IF(I173="PL",_xldudf_SCOTT_GL(Information!$B$5,'Trial Balance'!$A173,Information!$B$6,Information!$B$7),_xldudf_SCOTT_GL(Information!$B$5,'Trial Balance'!$A173,Information!$G$1,Information!$B$7)),0)</f>
        <v>0</v>
      </c>
      <c r="E173" s="20">
        <f t="shared" ca="1" si="10"/>
        <v>0</v>
      </c>
      <c r="F173" s="20">
        <f t="shared" ca="1" si="11"/>
        <v>0</v>
      </c>
      <c r="H173" s="38" t="str">
        <f>IF(ISERROR(VLOOKUP($C173,Tables!$A$2:$A$16,1,FALSE)),"Credit","Debit")</f>
        <v>Credit</v>
      </c>
      <c r="I173" s="38" t="str">
        <f>IF(ISERROR(VLOOKUP($C173,Tables!$D$2:$D$10,1,FALSE)),"PL","BS")</f>
        <v>PL</v>
      </c>
    </row>
    <row r="174" spans="4:9" x14ac:dyDescent="0.2">
      <c r="D174" s="42" cm="1">
        <f t="array" aca="1" ref="D174" ca="1">IFERROR(IF(I174="PL",_xldudf_SCOTT_GL(Information!$B$5,'Trial Balance'!$A174,Information!$B$6,Information!$B$7),_xldudf_SCOTT_GL(Information!$B$5,'Trial Balance'!$A174,Information!$G$1,Information!$B$7)),0)</f>
        <v>0</v>
      </c>
      <c r="E174" s="20">
        <f t="shared" ca="1" si="10"/>
        <v>0</v>
      </c>
      <c r="F174" s="20">
        <f t="shared" ca="1" si="11"/>
        <v>0</v>
      </c>
      <c r="H174" s="38" t="str">
        <f>IF(ISERROR(VLOOKUP($C174,Tables!$A$2:$A$16,1,FALSE)),"Credit","Debit")</f>
        <v>Credit</v>
      </c>
      <c r="I174" s="38" t="str">
        <f>IF(ISERROR(VLOOKUP($C174,Tables!$D$2:$D$10,1,FALSE)),"PL","BS")</f>
        <v>PL</v>
      </c>
    </row>
    <row r="175" spans="4:9" x14ac:dyDescent="0.2">
      <c r="D175" s="42" cm="1">
        <f t="array" aca="1" ref="D175" ca="1">IFERROR(IF(I175="PL",_xldudf_SCOTT_GL(Information!$B$5,'Trial Balance'!$A175,Information!$B$6,Information!$B$7),_xldudf_SCOTT_GL(Information!$B$5,'Trial Balance'!$A175,Information!$G$1,Information!$B$7)),0)</f>
        <v>0</v>
      </c>
      <c r="E175" s="20">
        <f t="shared" ca="1" si="10"/>
        <v>0</v>
      </c>
      <c r="F175" s="20">
        <f t="shared" ca="1" si="11"/>
        <v>0</v>
      </c>
      <c r="H175" s="38" t="str">
        <f>IF(ISERROR(VLOOKUP($C175,Tables!$A$2:$A$16,1,FALSE)),"Credit","Debit")</f>
        <v>Credit</v>
      </c>
      <c r="I175" s="38" t="str">
        <f>IF(ISERROR(VLOOKUP($C175,Tables!$D$2:$D$10,1,FALSE)),"PL","BS")</f>
        <v>PL</v>
      </c>
    </row>
    <row r="176" spans="4:9" x14ac:dyDescent="0.2">
      <c r="D176" s="42" cm="1">
        <f t="array" aca="1" ref="D176" ca="1">IFERROR(IF(I176="PL",_xldudf_SCOTT_GL(Information!$B$5,'Trial Balance'!$A176,Information!$B$6,Information!$B$7),_xldudf_SCOTT_GL(Information!$B$5,'Trial Balance'!$A176,Information!$G$1,Information!$B$7)),0)</f>
        <v>0</v>
      </c>
      <c r="E176" s="20">
        <f t="shared" ca="1" si="10"/>
        <v>0</v>
      </c>
      <c r="F176" s="20">
        <f t="shared" ca="1" si="11"/>
        <v>0</v>
      </c>
      <c r="H176" s="38" t="str">
        <f>IF(ISERROR(VLOOKUP($C176,Tables!$A$2:$A$16,1,FALSE)),"Credit","Debit")</f>
        <v>Credit</v>
      </c>
      <c r="I176" s="38" t="str">
        <f>IF(ISERROR(VLOOKUP($C176,Tables!$D$2:$D$10,1,FALSE)),"PL","BS")</f>
        <v>PL</v>
      </c>
    </row>
    <row r="177" spans="4:9" x14ac:dyDescent="0.2">
      <c r="D177" s="42" cm="1">
        <f t="array" aca="1" ref="D177" ca="1">IFERROR(IF(I177="PL",_xldudf_SCOTT_GL(Information!$B$5,'Trial Balance'!$A177,Information!$B$6,Information!$B$7),_xldudf_SCOTT_GL(Information!$B$5,'Trial Balance'!$A177,Information!$G$1,Information!$B$7)),0)</f>
        <v>0</v>
      </c>
      <c r="E177" s="20">
        <f t="shared" ca="1" si="10"/>
        <v>0</v>
      </c>
      <c r="F177" s="20">
        <f t="shared" ca="1" si="11"/>
        <v>0</v>
      </c>
      <c r="H177" s="38" t="str">
        <f>IF(ISERROR(VLOOKUP($C177,Tables!$A$2:$A$16,1,FALSE)),"Credit","Debit")</f>
        <v>Credit</v>
      </c>
      <c r="I177" s="38" t="str">
        <f>IF(ISERROR(VLOOKUP($C177,Tables!$D$2:$D$10,1,FALSE)),"PL","BS")</f>
        <v>PL</v>
      </c>
    </row>
    <row r="178" spans="4:9" x14ac:dyDescent="0.2">
      <c r="D178" s="42" cm="1">
        <f t="array" aca="1" ref="D178" ca="1">IFERROR(IF(I178="PL",_xldudf_SCOTT_GL(Information!$B$5,'Trial Balance'!$A178,Information!$B$6,Information!$B$7),_xldudf_SCOTT_GL(Information!$B$5,'Trial Balance'!$A178,Information!$G$1,Information!$B$7)),0)</f>
        <v>0</v>
      </c>
      <c r="E178" s="20">
        <f t="shared" ca="1" si="10"/>
        <v>0</v>
      </c>
      <c r="F178" s="20">
        <f t="shared" ca="1" si="11"/>
        <v>0</v>
      </c>
      <c r="H178" s="38" t="str">
        <f>IF(ISERROR(VLOOKUP($C178,Tables!$A$2:$A$16,1,FALSE)),"Credit","Debit")</f>
        <v>Credit</v>
      </c>
      <c r="I178" s="38" t="str">
        <f>IF(ISERROR(VLOOKUP($C178,Tables!$D$2:$D$10,1,FALSE)),"PL","BS")</f>
        <v>PL</v>
      </c>
    </row>
    <row r="179" spans="4:9" x14ac:dyDescent="0.2">
      <c r="D179" s="42" cm="1">
        <f t="array" aca="1" ref="D179" ca="1">IFERROR(IF(I179="PL",_xldudf_SCOTT_GL(Information!$B$5,'Trial Balance'!$A179,Information!$B$6,Information!$B$7),_xldudf_SCOTT_GL(Information!$B$5,'Trial Balance'!$A179,Information!$G$1,Information!$B$7)),0)</f>
        <v>0</v>
      </c>
      <c r="E179" s="20">
        <f t="shared" ca="1" si="10"/>
        <v>0</v>
      </c>
      <c r="F179" s="20">
        <f t="shared" ca="1" si="11"/>
        <v>0</v>
      </c>
      <c r="H179" s="38" t="str">
        <f>IF(ISERROR(VLOOKUP($C179,Tables!$A$2:$A$16,1,FALSE)),"Credit","Debit")</f>
        <v>Credit</v>
      </c>
      <c r="I179" s="38" t="str">
        <f>IF(ISERROR(VLOOKUP($C179,Tables!$D$2:$D$10,1,FALSE)),"PL","BS")</f>
        <v>PL</v>
      </c>
    </row>
    <row r="180" spans="4:9" x14ac:dyDescent="0.2">
      <c r="D180" s="42" cm="1">
        <f t="array" aca="1" ref="D180" ca="1">IFERROR(IF(I180="PL",_xldudf_SCOTT_GL(Information!$B$5,'Trial Balance'!$A180,Information!$B$6,Information!$B$7),_xldudf_SCOTT_GL(Information!$B$5,'Trial Balance'!$A180,Information!$G$1,Information!$B$7)),0)</f>
        <v>0</v>
      </c>
      <c r="E180" s="20">
        <f t="shared" ca="1" si="10"/>
        <v>0</v>
      </c>
      <c r="F180" s="20">
        <f t="shared" ca="1" si="11"/>
        <v>0</v>
      </c>
      <c r="H180" s="38" t="str">
        <f>IF(ISERROR(VLOOKUP($C180,Tables!$A$2:$A$16,1,FALSE)),"Credit","Debit")</f>
        <v>Credit</v>
      </c>
      <c r="I180" s="38" t="str">
        <f>IF(ISERROR(VLOOKUP($C180,Tables!$D$2:$D$10,1,FALSE)),"PL","BS")</f>
        <v>PL</v>
      </c>
    </row>
    <row r="181" spans="4:9" x14ac:dyDescent="0.2">
      <c r="D181" s="42" cm="1">
        <f t="array" aca="1" ref="D181" ca="1">IFERROR(IF(I181="PL",_xldudf_SCOTT_GL(Information!$B$5,'Trial Balance'!$A181,Information!$B$6,Information!$B$7),_xldudf_SCOTT_GL(Information!$B$5,'Trial Balance'!$A181,Information!$G$1,Information!$B$7)),0)</f>
        <v>0</v>
      </c>
      <c r="E181" s="20">
        <f t="shared" ca="1" si="10"/>
        <v>0</v>
      </c>
      <c r="F181" s="20">
        <f t="shared" ca="1" si="11"/>
        <v>0</v>
      </c>
      <c r="H181" s="38" t="str">
        <f>IF(ISERROR(VLOOKUP($C181,Tables!$A$2:$A$16,1,FALSE)),"Credit","Debit")</f>
        <v>Credit</v>
      </c>
      <c r="I181" s="38" t="str">
        <f>IF(ISERROR(VLOOKUP($C181,Tables!$D$2:$D$10,1,FALSE)),"PL","BS")</f>
        <v>PL</v>
      </c>
    </row>
    <row r="182" spans="4:9" x14ac:dyDescent="0.2">
      <c r="D182" s="42" cm="1">
        <f t="array" aca="1" ref="D182" ca="1">IFERROR(IF(I182="PL",_xldudf_SCOTT_GL(Information!$B$5,'Trial Balance'!$A182,Information!$B$6,Information!$B$7),_xldudf_SCOTT_GL(Information!$B$5,'Trial Balance'!$A182,Information!$G$1,Information!$B$7)),0)</f>
        <v>0</v>
      </c>
      <c r="E182" s="20">
        <f t="shared" ca="1" si="10"/>
        <v>0</v>
      </c>
      <c r="F182" s="20">
        <f t="shared" ca="1" si="11"/>
        <v>0</v>
      </c>
      <c r="H182" s="38" t="str">
        <f>IF(ISERROR(VLOOKUP($C182,Tables!$A$2:$A$16,1,FALSE)),"Credit","Debit")</f>
        <v>Credit</v>
      </c>
      <c r="I182" s="38" t="str">
        <f>IF(ISERROR(VLOOKUP($C182,Tables!$D$2:$D$10,1,FALSE)),"PL","BS")</f>
        <v>PL</v>
      </c>
    </row>
    <row r="183" spans="4:9" x14ac:dyDescent="0.2">
      <c r="D183" s="42" cm="1">
        <f t="array" aca="1" ref="D183" ca="1">IFERROR(IF(I183="PL",_xldudf_SCOTT_GL(Information!$B$5,'Trial Balance'!$A183,Information!$B$6,Information!$B$7),_xldudf_SCOTT_GL(Information!$B$5,'Trial Balance'!$A183,Information!$G$1,Information!$B$7)),0)</f>
        <v>0</v>
      </c>
      <c r="E183" s="20">
        <f t="shared" ca="1" si="10"/>
        <v>0</v>
      </c>
      <c r="F183" s="20">
        <f t="shared" ca="1" si="11"/>
        <v>0</v>
      </c>
      <c r="H183" s="38" t="str">
        <f>IF(ISERROR(VLOOKUP($C183,Tables!$A$2:$A$16,1,FALSE)),"Credit","Debit")</f>
        <v>Credit</v>
      </c>
      <c r="I183" s="38" t="str">
        <f>IF(ISERROR(VLOOKUP($C183,Tables!$D$2:$D$10,1,FALSE)),"PL","BS")</f>
        <v>PL</v>
      </c>
    </row>
    <row r="184" spans="4:9" x14ac:dyDescent="0.2">
      <c r="D184" s="42" cm="1">
        <f t="array" aca="1" ref="D184" ca="1">IFERROR(IF(I184="PL",_xldudf_SCOTT_GL(Information!$B$5,'Trial Balance'!$A184,Information!$B$6,Information!$B$7),_xldudf_SCOTT_GL(Information!$B$5,'Trial Balance'!$A184,Information!$G$1,Information!$B$7)),0)</f>
        <v>0</v>
      </c>
      <c r="E184" s="20">
        <f t="shared" ca="1" si="10"/>
        <v>0</v>
      </c>
      <c r="F184" s="20">
        <f t="shared" ca="1" si="11"/>
        <v>0</v>
      </c>
      <c r="H184" s="38" t="str">
        <f>IF(ISERROR(VLOOKUP($C184,Tables!$A$2:$A$16,1,FALSE)),"Credit","Debit")</f>
        <v>Credit</v>
      </c>
      <c r="I184" s="38" t="str">
        <f>IF(ISERROR(VLOOKUP($C184,Tables!$D$2:$D$10,1,FALSE)),"PL","BS")</f>
        <v>PL</v>
      </c>
    </row>
    <row r="185" spans="4:9" x14ac:dyDescent="0.2">
      <c r="D185" s="42" cm="1">
        <f t="array" aca="1" ref="D185" ca="1">IFERROR(IF(I185="PL",_xldudf_SCOTT_GL(Information!$B$5,'Trial Balance'!$A185,Information!$B$6,Information!$B$7),_xldudf_SCOTT_GL(Information!$B$5,'Trial Balance'!$A185,Information!$G$1,Information!$B$7)),0)</f>
        <v>0</v>
      </c>
      <c r="E185" s="20">
        <f t="shared" ca="1" si="10"/>
        <v>0</v>
      </c>
      <c r="F185" s="20">
        <f t="shared" ca="1" si="11"/>
        <v>0</v>
      </c>
      <c r="H185" s="38" t="str">
        <f>IF(ISERROR(VLOOKUP($C185,Tables!$A$2:$A$16,1,FALSE)),"Credit","Debit")</f>
        <v>Credit</v>
      </c>
      <c r="I185" s="38" t="str">
        <f>IF(ISERROR(VLOOKUP($C185,Tables!$D$2:$D$10,1,FALSE)),"PL","BS")</f>
        <v>PL</v>
      </c>
    </row>
    <row r="186" spans="4:9" x14ac:dyDescent="0.2">
      <c r="D186" s="42" cm="1">
        <f t="array" aca="1" ref="D186" ca="1">IFERROR(IF(I186="PL",_xldudf_SCOTT_GL(Information!$B$5,'Trial Balance'!$A186,Information!$B$6,Information!$B$7),_xldudf_SCOTT_GL(Information!$B$5,'Trial Balance'!$A186,Information!$G$1,Information!$B$7)),0)</f>
        <v>0</v>
      </c>
      <c r="E186" s="20">
        <f t="shared" ca="1" si="10"/>
        <v>0</v>
      </c>
      <c r="F186" s="20">
        <f t="shared" ca="1" si="11"/>
        <v>0</v>
      </c>
      <c r="H186" s="38" t="str">
        <f>IF(ISERROR(VLOOKUP($C186,Tables!$A$2:$A$16,1,FALSE)),"Credit","Debit")</f>
        <v>Credit</v>
      </c>
      <c r="I186" s="38" t="str">
        <f>IF(ISERROR(VLOOKUP($C186,Tables!$D$2:$D$10,1,FALSE)),"PL","BS")</f>
        <v>PL</v>
      </c>
    </row>
    <row r="187" spans="4:9" x14ac:dyDescent="0.2">
      <c r="D187" s="42" cm="1">
        <f t="array" aca="1" ref="D187" ca="1">IFERROR(IF(I187="PL",_xldudf_SCOTT_GL(Information!$B$5,'Trial Balance'!$A187,Information!$B$6,Information!$B$7),_xldudf_SCOTT_GL(Information!$B$5,'Trial Balance'!$A187,Information!$G$1,Information!$B$7)),0)</f>
        <v>0</v>
      </c>
      <c r="E187" s="20">
        <f t="shared" ca="1" si="10"/>
        <v>0</v>
      </c>
      <c r="F187" s="20">
        <f t="shared" ca="1" si="11"/>
        <v>0</v>
      </c>
      <c r="H187" s="38" t="str">
        <f>IF(ISERROR(VLOOKUP($C187,Tables!$A$2:$A$16,1,FALSE)),"Credit","Debit")</f>
        <v>Credit</v>
      </c>
      <c r="I187" s="38" t="str">
        <f>IF(ISERROR(VLOOKUP($C187,Tables!$D$2:$D$10,1,FALSE)),"PL","BS")</f>
        <v>PL</v>
      </c>
    </row>
    <row r="188" spans="4:9" x14ac:dyDescent="0.2">
      <c r="D188" s="42" cm="1">
        <f t="array" aca="1" ref="D188" ca="1">IFERROR(IF(I188="PL",_xldudf_SCOTT_GL(Information!$B$5,'Trial Balance'!$A188,Information!$B$6,Information!$B$7),_xldudf_SCOTT_GL(Information!$B$5,'Trial Balance'!$A188,Information!$G$1,Information!$B$7)),0)</f>
        <v>0</v>
      </c>
      <c r="E188" s="20">
        <f t="shared" ca="1" si="10"/>
        <v>0</v>
      </c>
      <c r="F188" s="20">
        <f t="shared" ca="1" si="11"/>
        <v>0</v>
      </c>
      <c r="H188" s="38" t="str">
        <f>IF(ISERROR(VLOOKUP($C188,Tables!$A$2:$A$16,1,FALSE)),"Credit","Debit")</f>
        <v>Credit</v>
      </c>
      <c r="I188" s="38" t="str">
        <f>IF(ISERROR(VLOOKUP($C188,Tables!$D$2:$D$10,1,FALSE)),"PL","BS")</f>
        <v>PL</v>
      </c>
    </row>
    <row r="189" spans="4:9" x14ac:dyDescent="0.2">
      <c r="D189" s="42" cm="1">
        <f t="array" aca="1" ref="D189" ca="1">IFERROR(IF(I189="PL",_xldudf_SCOTT_GL(Information!$B$5,'Trial Balance'!$A189,Information!$B$6,Information!$B$7),_xldudf_SCOTT_GL(Information!$B$5,'Trial Balance'!$A189,Information!$G$1,Information!$B$7)),0)</f>
        <v>0</v>
      </c>
      <c r="E189" s="20">
        <f t="shared" ca="1" si="10"/>
        <v>0</v>
      </c>
      <c r="F189" s="20">
        <f t="shared" ca="1" si="11"/>
        <v>0</v>
      </c>
      <c r="H189" s="38" t="str">
        <f>IF(ISERROR(VLOOKUP($C189,Tables!$A$2:$A$16,1,FALSE)),"Credit","Debit")</f>
        <v>Credit</v>
      </c>
      <c r="I189" s="38" t="str">
        <f>IF(ISERROR(VLOOKUP($C189,Tables!$D$2:$D$10,1,FALSE)),"PL","BS")</f>
        <v>PL</v>
      </c>
    </row>
    <row r="190" spans="4:9" x14ac:dyDescent="0.2">
      <c r="D190" s="42" cm="1">
        <f t="array" aca="1" ref="D190" ca="1">IFERROR(IF(I190="PL",_xldudf_SCOTT_GL(Information!$B$5,'Trial Balance'!$A190,Information!$B$6,Information!$B$7),_xldudf_SCOTT_GL(Information!$B$5,'Trial Balance'!$A190,Information!$G$1,Information!$B$7)),0)</f>
        <v>0</v>
      </c>
      <c r="E190" s="20">
        <f t="shared" ca="1" si="10"/>
        <v>0</v>
      </c>
      <c r="F190" s="20">
        <f t="shared" ca="1" si="11"/>
        <v>0</v>
      </c>
      <c r="H190" s="38" t="str">
        <f>IF(ISERROR(VLOOKUP($C190,Tables!$A$2:$A$16,1,FALSE)),"Credit","Debit")</f>
        <v>Credit</v>
      </c>
      <c r="I190" s="38" t="str">
        <f>IF(ISERROR(VLOOKUP($C190,Tables!$D$2:$D$10,1,FALSE)),"PL","BS")</f>
        <v>PL</v>
      </c>
    </row>
    <row r="191" spans="4:9" x14ac:dyDescent="0.2">
      <c r="D191" s="42" cm="1">
        <f t="array" aca="1" ref="D191" ca="1">IFERROR(IF(I191="PL",_xldudf_SCOTT_GL(Information!$B$5,'Trial Balance'!$A191,Information!$B$6,Information!$B$7),_xldudf_SCOTT_GL(Information!$B$5,'Trial Balance'!$A191,Information!$G$1,Information!$B$7)),0)</f>
        <v>0</v>
      </c>
      <c r="E191" s="20">
        <f t="shared" ca="1" si="10"/>
        <v>0</v>
      </c>
      <c r="F191" s="20">
        <f t="shared" ca="1" si="11"/>
        <v>0</v>
      </c>
      <c r="H191" s="38" t="str">
        <f>IF(ISERROR(VLOOKUP($C191,Tables!$A$2:$A$16,1,FALSE)),"Credit","Debit")</f>
        <v>Credit</v>
      </c>
      <c r="I191" s="38" t="str">
        <f>IF(ISERROR(VLOOKUP($C191,Tables!$D$2:$D$10,1,FALSE)),"PL","BS")</f>
        <v>PL</v>
      </c>
    </row>
    <row r="192" spans="4:9" x14ac:dyDescent="0.2">
      <c r="D192" s="42" cm="1">
        <f t="array" aca="1" ref="D192" ca="1">IFERROR(IF(I192="PL",_xldudf_SCOTT_GL(Information!$B$5,'Trial Balance'!$A192,Information!$B$6,Information!$B$7),_xldudf_SCOTT_GL(Information!$B$5,'Trial Balance'!$A192,Information!$G$1,Information!$B$7)),0)</f>
        <v>0</v>
      </c>
      <c r="E192" s="20">
        <f t="shared" ca="1" si="10"/>
        <v>0</v>
      </c>
      <c r="F192" s="20">
        <f t="shared" ca="1" si="11"/>
        <v>0</v>
      </c>
      <c r="H192" s="38" t="str">
        <f>IF(ISERROR(VLOOKUP($C192,Tables!$A$2:$A$16,1,FALSE)),"Credit","Debit")</f>
        <v>Credit</v>
      </c>
      <c r="I192" s="38" t="str">
        <f>IF(ISERROR(VLOOKUP($C192,Tables!$D$2:$D$10,1,FALSE)),"PL","BS")</f>
        <v>PL</v>
      </c>
    </row>
    <row r="193" spans="4:9" x14ac:dyDescent="0.2">
      <c r="D193" s="42" cm="1">
        <f t="array" aca="1" ref="D193" ca="1">IFERROR(IF(I193="PL",_xldudf_SCOTT_GL(Information!$B$5,'Trial Balance'!$A193,Information!$B$6,Information!$B$7),_xldudf_SCOTT_GL(Information!$B$5,'Trial Balance'!$A193,Information!$G$1,Information!$B$7)),0)</f>
        <v>0</v>
      </c>
      <c r="E193" s="20">
        <f t="shared" ca="1" si="10"/>
        <v>0</v>
      </c>
      <c r="F193" s="20">
        <f t="shared" ca="1" si="11"/>
        <v>0</v>
      </c>
      <c r="H193" s="38" t="str">
        <f>IF(ISERROR(VLOOKUP($C193,Tables!$A$2:$A$16,1,FALSE)),"Credit","Debit")</f>
        <v>Credit</v>
      </c>
      <c r="I193" s="38" t="str">
        <f>IF(ISERROR(VLOOKUP($C193,Tables!$D$2:$D$10,1,FALSE)),"PL","BS")</f>
        <v>PL</v>
      </c>
    </row>
    <row r="194" spans="4:9" x14ac:dyDescent="0.2">
      <c r="D194" s="19" cm="1">
        <f t="array" aca="1" ref="D194" ca="1">IFERROR(IF(I194="PL",_xldudf_SCOTT_GL(Information!$B$5,'Trial Balance'!$A194,Information!$B$6,Information!$B$7),_xldudf_SCOTT_GL(Information!$B$5,'Trial Balance'!$A194,Information!$G$1,Information!$B$7)),0)</f>
        <v>0</v>
      </c>
      <c r="E194" s="20">
        <f t="shared" ca="1" si="10"/>
        <v>0</v>
      </c>
      <c r="F194" s="20">
        <f t="shared" ca="1" si="11"/>
        <v>0</v>
      </c>
      <c r="H194" s="38" t="str">
        <f>IF(ISERROR(VLOOKUP($C194,Tables!$A$2:$A$16,1,FALSE)),"Credit","Debit")</f>
        <v>Credit</v>
      </c>
      <c r="I194" s="38" t="str">
        <f>IF(ISERROR(VLOOKUP($C194,Tables!$D$2:$D$10,1,FALSE)),"PL","BS")</f>
        <v>PL</v>
      </c>
    </row>
    <row r="195" spans="4:9" x14ac:dyDescent="0.2">
      <c r="D195" s="19"/>
      <c r="E195" s="20"/>
      <c r="F195" s="20"/>
    </row>
    <row r="196" spans="4:9" x14ac:dyDescent="0.2">
      <c r="D196" s="19"/>
      <c r="E196" s="20"/>
      <c r="F196" s="20"/>
    </row>
    <row r="197" spans="4:9" x14ac:dyDescent="0.2">
      <c r="D197" s="19"/>
      <c r="E197" s="20"/>
      <c r="F197" s="20"/>
    </row>
    <row r="198" spans="4:9" x14ac:dyDescent="0.2">
      <c r="D198" s="19"/>
      <c r="E198" s="20"/>
      <c r="F198" s="20"/>
    </row>
    <row r="199" spans="4:9" x14ac:dyDescent="0.2">
      <c r="D199" s="19"/>
      <c r="E199" s="20"/>
      <c r="F199" s="20"/>
    </row>
    <row r="200" spans="4:9" x14ac:dyDescent="0.2">
      <c r="D200" s="19"/>
      <c r="E200" s="20"/>
      <c r="F200" s="20"/>
    </row>
    <row r="201" spans="4:9" x14ac:dyDescent="0.2">
      <c r="D201" s="19"/>
      <c r="E201" s="20"/>
      <c r="F201" s="20"/>
    </row>
    <row r="202" spans="4:9" x14ac:dyDescent="0.2">
      <c r="D202" s="19"/>
      <c r="E202" s="20"/>
      <c r="F202" s="20"/>
    </row>
    <row r="203" spans="4:9" x14ac:dyDescent="0.2">
      <c r="D203" s="19"/>
      <c r="E203" s="20"/>
      <c r="F203" s="20"/>
    </row>
    <row r="204" spans="4:9" x14ac:dyDescent="0.2">
      <c r="D204" s="19"/>
      <c r="E204" s="20"/>
      <c r="F204" s="20"/>
    </row>
    <row r="205" spans="4:9" x14ac:dyDescent="0.2">
      <c r="D205" s="19"/>
      <c r="E205" s="20"/>
      <c r="F205" s="20"/>
    </row>
    <row r="206" spans="4:9" x14ac:dyDescent="0.2">
      <c r="D206" s="19"/>
      <c r="E206" s="20"/>
      <c r="F206" s="20"/>
    </row>
    <row r="207" spans="4:9" x14ac:dyDescent="0.2">
      <c r="D207" s="19"/>
      <c r="E207" s="20"/>
      <c r="F207" s="20"/>
    </row>
    <row r="208" spans="4:9" x14ac:dyDescent="0.2">
      <c r="D208" s="19"/>
      <c r="E208" s="20"/>
      <c r="F208" s="20"/>
    </row>
    <row r="209" spans="4:6" x14ac:dyDescent="0.2">
      <c r="D209" s="19"/>
      <c r="E209" s="20"/>
      <c r="F209" s="20"/>
    </row>
    <row r="210" spans="4:6" x14ac:dyDescent="0.2">
      <c r="D210" s="19"/>
      <c r="E210" s="20"/>
      <c r="F210" s="20"/>
    </row>
    <row r="211" spans="4:6" x14ac:dyDescent="0.2">
      <c r="D211" s="19"/>
      <c r="E211" s="20"/>
      <c r="F211" s="20"/>
    </row>
    <row r="212" spans="4:6" x14ac:dyDescent="0.2">
      <c r="D212" s="19"/>
      <c r="E212" s="20"/>
      <c r="F212" s="20"/>
    </row>
    <row r="213" spans="4:6" x14ac:dyDescent="0.2">
      <c r="D213" s="19"/>
      <c r="E213" s="20"/>
      <c r="F213" s="20"/>
    </row>
    <row r="214" spans="4:6" x14ac:dyDescent="0.2">
      <c r="D214" s="19"/>
      <c r="E214" s="20"/>
      <c r="F214" s="20"/>
    </row>
    <row r="215" spans="4:6" x14ac:dyDescent="0.2">
      <c r="D215" s="19"/>
      <c r="E215" s="20"/>
      <c r="F215" s="20"/>
    </row>
    <row r="216" spans="4:6" x14ac:dyDescent="0.2">
      <c r="D216" s="19"/>
      <c r="E216" s="20"/>
      <c r="F216" s="20"/>
    </row>
    <row r="217" spans="4:6" x14ac:dyDescent="0.2">
      <c r="D217" s="19"/>
      <c r="E217" s="20"/>
      <c r="F217" s="20"/>
    </row>
    <row r="218" spans="4:6" x14ac:dyDescent="0.2">
      <c r="D218" s="19"/>
      <c r="E218" s="20"/>
      <c r="F218" s="20"/>
    </row>
    <row r="219" spans="4:6" x14ac:dyDescent="0.2">
      <c r="D219" s="19"/>
      <c r="E219" s="20"/>
      <c r="F219" s="20"/>
    </row>
    <row r="220" spans="4:6" x14ac:dyDescent="0.2">
      <c r="D220" s="19"/>
      <c r="E220" s="20"/>
      <c r="F220" s="20"/>
    </row>
    <row r="221" spans="4:6" x14ac:dyDescent="0.2">
      <c r="D221" s="19"/>
      <c r="E221" s="20"/>
      <c r="F221" s="20"/>
    </row>
    <row r="222" spans="4:6" x14ac:dyDescent="0.2">
      <c r="D222" s="19"/>
      <c r="E222" s="20"/>
      <c r="F222" s="20"/>
    </row>
    <row r="223" spans="4:6" x14ac:dyDescent="0.2">
      <c r="D223" s="19"/>
      <c r="E223" s="20"/>
      <c r="F223" s="20"/>
    </row>
    <row r="224" spans="4:6" x14ac:dyDescent="0.2">
      <c r="D224" s="19"/>
      <c r="E224" s="20"/>
      <c r="F224" s="20"/>
    </row>
    <row r="225" spans="4:6" x14ac:dyDescent="0.2">
      <c r="D225" s="19"/>
      <c r="E225" s="20"/>
      <c r="F225" s="20"/>
    </row>
    <row r="226" spans="4:6" x14ac:dyDescent="0.2">
      <c r="D226" s="19"/>
      <c r="E226" s="20"/>
      <c r="F226" s="20"/>
    </row>
    <row r="227" spans="4:6" x14ac:dyDescent="0.2">
      <c r="D227" s="19"/>
      <c r="E227" s="20"/>
      <c r="F227" s="20"/>
    </row>
    <row r="228" spans="4:6" x14ac:dyDescent="0.2">
      <c r="D228" s="19"/>
      <c r="E228" s="20"/>
      <c r="F228" s="20"/>
    </row>
    <row r="229" spans="4:6" x14ac:dyDescent="0.2">
      <c r="D229" s="19"/>
      <c r="E229" s="20"/>
      <c r="F229" s="20"/>
    </row>
  </sheetData>
  <autoFilter ref="A7:C107" xr:uid="{F79AD354-2268-43B6-8536-B8D9028C375A}"/>
  <mergeCells count="2">
    <mergeCell ref="A1:G1"/>
    <mergeCell ref="A2:G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A4A2D-7DE9-4BDB-A470-089A2CC4D2D0}">
  <dimension ref="A1:E13"/>
  <sheetViews>
    <sheetView workbookViewId="0">
      <selection sqref="A1:F23"/>
    </sheetView>
  </sheetViews>
  <sheetFormatPr baseColWidth="10" defaultColWidth="8.83203125" defaultRowHeight="16" x14ac:dyDescent="0.2"/>
  <sheetData>
    <row r="1" spans="1:5" x14ac:dyDescent="0.2">
      <c r="A1" s="15" t="s">
        <v>6</v>
      </c>
      <c r="B1" s="15" t="s">
        <v>5</v>
      </c>
      <c r="D1" t="s">
        <v>20</v>
      </c>
      <c r="E1" t="s">
        <v>21</v>
      </c>
    </row>
    <row r="2" spans="1:5" x14ac:dyDescent="0.2">
      <c r="A2" s="1" t="s">
        <v>7</v>
      </c>
      <c r="B2" s="1" t="s">
        <v>9</v>
      </c>
      <c r="D2" s="1" t="s">
        <v>7</v>
      </c>
      <c r="E2" s="1" t="s">
        <v>17</v>
      </c>
    </row>
    <row r="3" spans="1:5" x14ac:dyDescent="0.2">
      <c r="A3" s="1" t="s">
        <v>8</v>
      </c>
      <c r="B3" s="1" t="s">
        <v>11</v>
      </c>
      <c r="D3" s="1" t="s">
        <v>8</v>
      </c>
      <c r="E3" s="1" t="s">
        <v>10</v>
      </c>
    </row>
    <row r="4" spans="1:5" x14ac:dyDescent="0.2">
      <c r="A4" s="1" t="s">
        <v>10</v>
      </c>
      <c r="B4" s="1" t="s">
        <v>17</v>
      </c>
      <c r="D4" s="1" t="s">
        <v>13</v>
      </c>
      <c r="E4" s="1" t="s">
        <v>12</v>
      </c>
    </row>
    <row r="5" spans="1:5" x14ac:dyDescent="0.2">
      <c r="A5" s="1" t="s">
        <v>12</v>
      </c>
      <c r="B5" s="1" t="s">
        <v>18</v>
      </c>
      <c r="D5" s="1" t="s">
        <v>14</v>
      </c>
      <c r="E5" s="1" t="s">
        <v>16</v>
      </c>
    </row>
    <row r="6" spans="1:5" x14ac:dyDescent="0.2">
      <c r="A6" s="1" t="s">
        <v>13</v>
      </c>
      <c r="B6" t="s">
        <v>27</v>
      </c>
      <c r="D6" s="1" t="s">
        <v>9</v>
      </c>
    </row>
    <row r="7" spans="1:5" x14ac:dyDescent="0.2">
      <c r="A7" s="1" t="s">
        <v>14</v>
      </c>
      <c r="B7" s="1" t="s">
        <v>29</v>
      </c>
      <c r="D7" s="1" t="s">
        <v>11</v>
      </c>
    </row>
    <row r="8" spans="1:5" x14ac:dyDescent="0.2">
      <c r="A8" s="1" t="s">
        <v>16</v>
      </c>
      <c r="D8" s="1" t="s">
        <v>15</v>
      </c>
    </row>
    <row r="9" spans="1:5" x14ac:dyDescent="0.2">
      <c r="A9" s="16" t="s">
        <v>26</v>
      </c>
      <c r="D9" s="1" t="s">
        <v>18</v>
      </c>
    </row>
    <row r="10" spans="1:5" x14ac:dyDescent="0.2">
      <c r="A10" t="s">
        <v>28</v>
      </c>
    </row>
    <row r="11" spans="1:5" x14ac:dyDescent="0.2">
      <c r="A11" s="1" t="s">
        <v>15</v>
      </c>
    </row>
    <row r="13" spans="1:5" x14ac:dyDescent="0.2">
      <c r="A13" s="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401524DC532D42A0E0ED886331A72B" ma:contentTypeVersion="13" ma:contentTypeDescription="Create a new document." ma:contentTypeScope="" ma:versionID="d936d863d335d354da51eb78ca1ae338">
  <xsd:schema xmlns:xsd="http://www.w3.org/2001/XMLSchema" xmlns:xs="http://www.w3.org/2001/XMLSchema" xmlns:p="http://schemas.microsoft.com/office/2006/metadata/properties" xmlns:ns2="f577acbf-5b0b-4b4f-9948-268e97f8d3a4" xmlns:ns3="b1e4d6ee-9f6f-43f8-a618-24f3d84da28f" targetNamespace="http://schemas.microsoft.com/office/2006/metadata/properties" ma:root="true" ma:fieldsID="5fbac08d56b1b04aa33acbc31e882ce9" ns2:_="" ns3:_="">
    <xsd:import namespace="f577acbf-5b0b-4b4f-9948-268e97f8d3a4"/>
    <xsd:import namespace="b1e4d6ee-9f6f-43f8-a618-24f3d84da28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3:LastSharedByUser" minOccurs="0"/>
                <xsd:element ref="ns3:LastSharedByTime" minOccurs="0"/>
                <xsd:element ref="ns2:Document_x0020_Purpose" minOccurs="0"/>
                <xsd:element ref="ns2:Initiatives" minOccurs="0"/>
                <xsd:element ref="ns2:MediaServiceDateTaken" minOccurs="0"/>
                <xsd:element ref="ns2:MediaServiceAutoTags"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7acbf-5b0b-4b4f-9948-268e97f8d3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Document_x0020_Purpose" ma:index="14" nillable="true" ma:displayName="Document Purpose" ma:default="Informational" ma:format="Dropdown" ma:internalName="Document_x0020_Purpose">
      <xsd:simpleType>
        <xsd:restriction base="dms:Choice">
          <xsd:enumeration value="Informational"/>
          <xsd:enumeration value="Feature Spec"/>
          <xsd:enumeration value="Engineering Design"/>
          <xsd:enumeration value="Planning"/>
        </xsd:restriction>
      </xsd:simpleType>
    </xsd:element>
    <xsd:element name="Initiatives" ma:index="15" nillable="true" ma:displayName="Initiatives" ma:description="List of initiatives related to this document" ma:internalName="Initiatives">
      <xsd:complexType>
        <xsd:complexContent>
          <xsd:extension base="dms:MultiChoice">
            <xsd:sequence>
              <xsd:element name="Value" maxOccurs="unbounded" minOccurs="0" nillable="true">
                <xsd:simpleType>
                  <xsd:restriction base="dms:Choice">
                    <xsd:enumeration value="Add-in MAU"/>
                    <xsd:enumeration value="Custom Functions"/>
                    <xsd:enumeration value="Data &amp; Analytics"/>
                    <xsd:enumeration value="DevEx: Portals &amp; Programs"/>
                    <xsd:enumeration value="DevEx: Tools &amp; Libraries"/>
                    <xsd:enumeration value="Engineering"/>
                    <xsd:enumeration value="Excel API"/>
                    <xsd:enumeration value="In-Market Support"/>
                    <xsd:enumeration value="Maker Access"/>
                    <xsd:enumeration value="SDX Runtime &amp; Partners"/>
                    <xsd:enumeration value="SDX Service Delivery"/>
                    <xsd:enumeration value="SDX API &amp; Pipeline"/>
                    <xsd:enumeration value="Shield &amp; OCE"/>
                  </xsd:restriction>
                </xsd:simpleType>
              </xsd:element>
            </xsd:sequence>
          </xsd:extension>
        </xsd:complexContent>
      </xsd:complexType>
    </xsd:element>
    <xsd:element name="MediaServiceDateTaken" ma:index="16" nillable="true" ma:displayName="MediaServiceDateTaken" ma:hidden="true" ma:internalName="MediaServiceDateTaken" ma:readOnly="true">
      <xsd:simpleType>
        <xsd:restriction base="dms:Text"/>
      </xsd:simpleType>
    </xsd:element>
    <xsd:element name="MediaServiceAutoTags" ma:index="17" nillable="true" ma:displayName="MediaServiceAutoTags" ma:internalName="MediaServiceAutoTags"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Location" ma:index="19" nillable="true" ma:displayName="MediaServic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e4d6ee-9f6f-43f8-a618-24f3d84da28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LastSharedByUser" ma:index="12" nillable="true" ma:displayName="Last Shared By User" ma:hidden="true" ma:internalName="LastSharedByUser" ma:readOnly="true">
      <xsd:simpleType>
        <xsd:restriction base="dms:Note"/>
      </xsd:simpleType>
    </xsd:element>
    <xsd:element name="LastSharedByTime" ma:index="13" nillable="true" ma:displayName="Last Shared By Time" ma:hidden="true" ma:internalName="LastSharedByTim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ocument_x0020_Purpose xmlns="f577acbf-5b0b-4b4f-9948-268e97f8d3a4">Informational</Document_x0020_Purpose>
    <Initiatives xmlns="f577acbf-5b0b-4b4f-9948-268e97f8d3a4"/>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426A393-DB36-49FF-B8B1-6D5559B7AB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7acbf-5b0b-4b4f-9948-268e97f8d3a4"/>
    <ds:schemaRef ds:uri="b1e4d6ee-9f6f-43f8-a618-24f3d84da2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FB5453-596E-4CE8-BCCA-8DF4D5465AF4}">
  <ds:schemaRefs>
    <ds:schemaRef ds:uri="f577acbf-5b0b-4b4f-9948-268e97f8d3a4"/>
    <ds:schemaRef ds:uri="http://purl.org/dc/elements/1.1/"/>
    <ds:schemaRef ds:uri="http://www.w3.org/XML/1998/namespace"/>
    <ds:schemaRef ds:uri="http://schemas.microsoft.com/office/2006/documentManagement/types"/>
    <ds:schemaRef ds:uri="http://schemas.microsoft.com/office/infopath/2007/PartnerControls"/>
    <ds:schemaRef ds:uri="b1e4d6ee-9f6f-43f8-a618-24f3d84da28f"/>
    <ds:schemaRef ds:uri="http://purl.org/dc/dcmitype/"/>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1F48E296-90D9-4A92-A29D-759F46DCA7D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Scott's Add-in Start up guide</vt:lpstr>
      <vt:lpstr>Information</vt:lpstr>
      <vt:lpstr>Trial Balance</vt:lpstr>
      <vt:lpstr>Tables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Scott Miller</cp:lastModifiedBy>
  <cp:lastPrinted>2022-07-26T01:51:01Z</cp:lastPrinted>
  <dcterms:created xsi:type="dcterms:W3CDTF">2018-06-07T17:34:22Z</dcterms:created>
  <dcterms:modified xsi:type="dcterms:W3CDTF">2022-12-23T17:56:04Z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0x010100CD401524DC532D42A0E0ED886331A72B</vt:lpwstr>
  </property>
  <property fmtid="{D5CDD505-2E9C-101B-9397-08002B2CF9AE}" pid="3" name="MSIP_Label_f42aa342-8706-4288-bd11-ebb85995028c_Enabled">
    <vt:lpwstr>True</vt:lpwstr>
  </property>
  <property fmtid="{D5CDD505-2E9C-101B-9397-08002B2CF9AE}" pid="4" name="MSIP_Label_f42aa342-8706-4288-bd11-ebb85995028c_SiteId">
    <vt:lpwstr>72f988bf-86f1-41af-91ab-2d7cd011db47</vt:lpwstr>
  </property>
  <property fmtid="{D5CDD505-2E9C-101B-9397-08002B2CF9AE}" pid="5" name="MSIP_Label_f42aa342-8706-4288-bd11-ebb85995028c_Owner">
    <vt:lpwstr>t-dahop@microsoft.com</vt:lpwstr>
  </property>
  <property fmtid="{D5CDD505-2E9C-101B-9397-08002B2CF9AE}" pid="6" name="MSIP_Label_f42aa342-8706-4288-bd11-ebb85995028c_SetDate">
    <vt:lpwstr>2018-06-18T14:22:57.3833839Z</vt:lpwstr>
  </property>
  <property fmtid="{D5CDD505-2E9C-101B-9397-08002B2CF9AE}" pid="7" name="MSIP_Label_f42aa342-8706-4288-bd11-ebb85995028c_Name">
    <vt:lpwstr>General</vt:lpwstr>
  </property>
  <property fmtid="{D5CDD505-2E9C-101B-9397-08002B2CF9AE}" pid="8" name="MSIP_Label_f42aa342-8706-4288-bd11-ebb85995028c_Application">
    <vt:lpwstr>Microsoft Azure Information Protection</vt:lpwstr>
  </property>
  <property fmtid="{D5CDD505-2E9C-101B-9397-08002B2CF9AE}" pid="9" name="MSIP_Label_f42aa342-8706-4288-bd11-ebb85995028c_Extended_MSFT_Method">
    <vt:lpwstr>Automatic</vt:lpwstr>
  </property>
  <property fmtid="{D5CDD505-2E9C-101B-9397-08002B2CF9AE}" pid="10" name="Sensitivity">
    <vt:lpwstr>General</vt:lpwstr>
  </property>
</Properties>
</file>